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autoCompressPictures="0"/>
  <mc:AlternateContent xmlns:mc="http://schemas.openxmlformats.org/markup-compatibility/2006">
    <mc:Choice Requires="x15">
      <x15ac:absPath xmlns:x15ac="http://schemas.microsoft.com/office/spreadsheetml/2010/11/ac" url="https://tremcoinc-my.sharepoint.com/personal/heidybuitrago_euclidchemical_com_co/Documents/Documents/Toxement/Ayudas de Cálculo/Actualización 2020/Concretos/"/>
    </mc:Choice>
  </mc:AlternateContent>
  <xr:revisionPtr revIDLastSave="3" documentId="8_{0BCBC2B9-FACA-4779-A9D3-7745796830C4}" xr6:coauthVersionLast="46" xr6:coauthVersionMax="46" xr10:uidLastSave="{D69DB0A7-8D6F-456E-AD51-D6BCF0108284}"/>
  <bookViews>
    <workbookView xWindow="-120" yWindow="-120" windowWidth="20730" windowHeight="11160" xr2:uid="{00000000-000D-0000-FFFF-FFFF00000000}"/>
  </bookViews>
  <sheets>
    <sheet name="Diseño Por Volumen"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0" localSheetId="0">#REF!</definedName>
    <definedName name="\0">#REF!</definedName>
    <definedName name="\d" localSheetId="0">#REF!</definedName>
    <definedName name="\d">#REF!</definedName>
    <definedName name="\g" localSheetId="0">#REF!</definedName>
    <definedName name="\g">#REF!</definedName>
    <definedName name="\m">#REF!</definedName>
    <definedName name="\n">#REF!</definedName>
    <definedName name="\p">#REF!</definedName>
    <definedName name="\w">#REF!</definedName>
    <definedName name="__________________________________________________________________________________L1">#REF!</definedName>
    <definedName name="__________________________________________________________________________________L2">#REF!</definedName>
    <definedName name="_________________________________________________________________________________L1">#REF!</definedName>
    <definedName name="_________________________________________________________________________________L2">#REF!</definedName>
    <definedName name="________________________________________________________________________________L1">#REF!</definedName>
    <definedName name="________________________________________________________________________________L2">#REF!</definedName>
    <definedName name="______________________________________________________________________________K1">#REF!</definedName>
    <definedName name="______________________________________________________________________________L1">#REF!</definedName>
    <definedName name="______________________________________________________________________________L2">#REF!</definedName>
    <definedName name="_____________________________________________________________________________K1">#REF!</definedName>
    <definedName name="____________________________________________________________________________K1">#REF!</definedName>
    <definedName name="____________________________________________________________________________L1">#REF!</definedName>
    <definedName name="____________________________________________________________________________L2">#REF!</definedName>
    <definedName name="___________________________________________________________________________L1">#REF!</definedName>
    <definedName name="___________________________________________________________________________L2">#REF!</definedName>
    <definedName name="__________________________________________________________________________K1">#REF!</definedName>
    <definedName name="__________________________________________________________________________L1">#REF!</definedName>
    <definedName name="__________________________________________________________________________L2">#REF!</definedName>
    <definedName name="_________________________________________________________________________K1">#REF!</definedName>
    <definedName name="_________________________________________________________________________L1">#REF!</definedName>
    <definedName name="_________________________________________________________________________L2">#REF!</definedName>
    <definedName name="________________________________________________________________________L1">#REF!</definedName>
    <definedName name="________________________________________________________________________L2">#REF!</definedName>
    <definedName name="_______________________________________________________________________K1">#REF!</definedName>
    <definedName name="_______________________________________________________________________L1">#REF!</definedName>
    <definedName name="_______________________________________________________________________L2">#REF!</definedName>
    <definedName name="______________________________________________________________________K1">#REF!</definedName>
    <definedName name="______________________________________________________________________L1">#REF!</definedName>
    <definedName name="______________________________________________________________________L2">#REF!</definedName>
    <definedName name="_____________________________________________________________________K1">#REF!</definedName>
    <definedName name="_____________________________________________________________________L1">#REF!</definedName>
    <definedName name="_____________________________________________________________________L2">#REF!</definedName>
    <definedName name="____________________________________________________________________K1">#REF!</definedName>
    <definedName name="___________________________________________________________________K1">#REF!</definedName>
    <definedName name="___________________________________________________________________L1">#REF!</definedName>
    <definedName name="___________________________________________________________________L2">#REF!</definedName>
    <definedName name="__________________________________________________________________K1">#REF!</definedName>
    <definedName name="__________________________________________________________________L1">#REF!</definedName>
    <definedName name="__________________________________________________________________L2">#REF!</definedName>
    <definedName name="_________________________________________________________________K1">#REF!</definedName>
    <definedName name="_________________________________________________________________L1">#REF!</definedName>
    <definedName name="_________________________________________________________________L2">#REF!</definedName>
    <definedName name="________________________________________________________________K1">#REF!</definedName>
    <definedName name="________________________________________________________________L1">#REF!</definedName>
    <definedName name="________________________________________________________________L2">#REF!</definedName>
    <definedName name="_______________________________________________________________K1">#REF!</definedName>
    <definedName name="_______________________________________________________________L1">#REF!</definedName>
    <definedName name="_______________________________________________________________L2">#REF!</definedName>
    <definedName name="______________________________________________________________K1">#REF!</definedName>
    <definedName name="______________________________________________________________L1">#REF!</definedName>
    <definedName name="______________________________________________________________L2">#REF!</definedName>
    <definedName name="_____________________________________________________________K1">#REF!</definedName>
    <definedName name="_____________________________________________________________L1">#REF!</definedName>
    <definedName name="_____________________________________________________________L2">#REF!</definedName>
    <definedName name="____________________________________________________________K1">#REF!</definedName>
    <definedName name="____________________________________________________________L1">#REF!</definedName>
    <definedName name="____________________________________________________________L2">#REF!</definedName>
    <definedName name="___________________________________________________________K1">#REF!</definedName>
    <definedName name="___________________________________________________________L1">#REF!</definedName>
    <definedName name="___________________________________________________________L2">#REF!</definedName>
    <definedName name="__________________________________________________________K1">#REF!</definedName>
    <definedName name="_________________________________________________________K1">#REF!</definedName>
    <definedName name="_________________________________________________________L1">#REF!</definedName>
    <definedName name="_________________________________________________________L2">#REF!</definedName>
    <definedName name="________________________________________________________K1">#REF!</definedName>
    <definedName name="________________________________________________________L1">#REF!</definedName>
    <definedName name="________________________________________________________L2">#REF!</definedName>
    <definedName name="_______________________________________________________K1">#REF!</definedName>
    <definedName name="_______________________________________________________L1">#REF!</definedName>
    <definedName name="_______________________________________________________L2">#REF!</definedName>
    <definedName name="______________________________________________________K1">#REF!</definedName>
    <definedName name="______________________________________________________L1">#REF!</definedName>
    <definedName name="______________________________________________________L2">#REF!</definedName>
    <definedName name="_____________________________________________________K1">#REF!</definedName>
    <definedName name="_____________________________________________________L1">#REF!</definedName>
    <definedName name="_____________________________________________________L2">#REF!</definedName>
    <definedName name="____________________________________________________K1">#REF!</definedName>
    <definedName name="___________________________________________________K1">#REF!</definedName>
    <definedName name="___________________________________________________L1">#REF!</definedName>
    <definedName name="___________________________________________________L2">#REF!</definedName>
    <definedName name="__________________________________________________K1">#REF!</definedName>
    <definedName name="__________________________________________________L1">#REF!</definedName>
    <definedName name="__________________________________________________L2">#REF!</definedName>
    <definedName name="_________________________________________________K1">#REF!</definedName>
    <definedName name="_________________________________________________L1">#REF!</definedName>
    <definedName name="_________________________________________________L2">#REF!</definedName>
    <definedName name="________________________________________________K1">#REF!</definedName>
    <definedName name="________________________________________________L1">#REF!</definedName>
    <definedName name="________________________________________________L2">#REF!</definedName>
    <definedName name="_______________________________________________K1">#REF!</definedName>
    <definedName name="_______________________________________________L1">#REF!</definedName>
    <definedName name="_______________________________________________L2">#REF!</definedName>
    <definedName name="______________________________________________K1">#REF!</definedName>
    <definedName name="______________________________________________L1">#REF!</definedName>
    <definedName name="______________________________________________L2">#REF!</definedName>
    <definedName name="_____________________________________________K1">#REF!</definedName>
    <definedName name="_____________________________________________L1">#REF!</definedName>
    <definedName name="_____________________________________________L2">#REF!</definedName>
    <definedName name="____________________________________________K1">#REF!</definedName>
    <definedName name="____________________________________________L1">#REF!</definedName>
    <definedName name="____________________________________________L2">#REF!</definedName>
    <definedName name="___________________________________________K1">#REF!</definedName>
    <definedName name="___________________________________________L1">#REF!</definedName>
    <definedName name="___________________________________________L2">#REF!</definedName>
    <definedName name="__________________________________________K1">#REF!</definedName>
    <definedName name="__________________________________________L1">#REF!</definedName>
    <definedName name="__________________________________________L2">#REF!</definedName>
    <definedName name="_________________________________________K1">#REF!</definedName>
    <definedName name="_________________________________________L1">#REF!</definedName>
    <definedName name="_________________________________________L2">#REF!</definedName>
    <definedName name="________________________________________K1">#REF!</definedName>
    <definedName name="________________________________________L1">#REF!</definedName>
    <definedName name="________________________________________L2">#REF!</definedName>
    <definedName name="_______________________________________K1">#REF!</definedName>
    <definedName name="_______________________________________L1">#REF!</definedName>
    <definedName name="_______________________________________L2">#REF!</definedName>
    <definedName name="______________________________________K1">#REF!</definedName>
    <definedName name="______________________________________L1">#REF!</definedName>
    <definedName name="______________________________________L2">#REF!</definedName>
    <definedName name="_____________________________________L1">#REF!</definedName>
    <definedName name="_____________________________________L2">#REF!</definedName>
    <definedName name="____________________________________K1">#REF!</definedName>
    <definedName name="____________________________________L1">#REF!</definedName>
    <definedName name="____________________________________L2">#REF!</definedName>
    <definedName name="___________________________________K1">#REF!</definedName>
    <definedName name="___________________________________L1">#REF!</definedName>
    <definedName name="___________________________________L2">#REF!</definedName>
    <definedName name="__________________________________K1">#REF!</definedName>
    <definedName name="__________________________________L1">#REF!</definedName>
    <definedName name="__________________________________L2">#REF!</definedName>
    <definedName name="_________________________________K1">#REF!</definedName>
    <definedName name="_________________________________L1">#REF!</definedName>
    <definedName name="_________________________________L2">#REF!</definedName>
    <definedName name="________________________________K1">#REF!</definedName>
    <definedName name="________________________________L1">#REF!</definedName>
    <definedName name="________________________________L2">#REF!</definedName>
    <definedName name="_______________________________K1">#REF!</definedName>
    <definedName name="_______________________________L1">#REF!</definedName>
    <definedName name="_______________________________L2">#REF!</definedName>
    <definedName name="______________________________K1">#REF!</definedName>
    <definedName name="______________________________L1">#REF!</definedName>
    <definedName name="______________________________L2">#REF!</definedName>
    <definedName name="_____________________________K1">#REF!</definedName>
    <definedName name="_____________________________L1">#REF!</definedName>
    <definedName name="_____________________________L2">#REF!</definedName>
    <definedName name="____________________________K1">#REF!</definedName>
    <definedName name="____________________________L1">#REF!</definedName>
    <definedName name="____________________________L2">#REF!</definedName>
    <definedName name="___________________________K1">#REF!</definedName>
    <definedName name="___________________________L1">#REF!</definedName>
    <definedName name="___________________________L2">#REF!</definedName>
    <definedName name="__________________________K1">#REF!</definedName>
    <definedName name="_________________________K1">#REF!</definedName>
    <definedName name="_________________________L1">#REF!</definedName>
    <definedName name="_________________________L2">#REF!</definedName>
    <definedName name="________________________K1">#REF!</definedName>
    <definedName name="________________________L1">#REF!</definedName>
    <definedName name="________________________L2">#REF!</definedName>
    <definedName name="_______________________K1">#REF!</definedName>
    <definedName name="_______________________L1">#REF!</definedName>
    <definedName name="_______________________L2">#REF!</definedName>
    <definedName name="______________________K1">#REF!</definedName>
    <definedName name="______________________L1">#REF!</definedName>
    <definedName name="______________________L2">#REF!</definedName>
    <definedName name="_____________________K1">#REF!</definedName>
    <definedName name="_____________________L1">#REF!</definedName>
    <definedName name="_____________________L2">#REF!</definedName>
    <definedName name="____________________K1">#REF!</definedName>
    <definedName name="____________________L1">#REF!</definedName>
    <definedName name="____________________L2">#REF!</definedName>
    <definedName name="___________________K1">#REF!</definedName>
    <definedName name="___________________L1">#REF!</definedName>
    <definedName name="___________________L2">#REF!</definedName>
    <definedName name="__________________K1">#REF!</definedName>
    <definedName name="__________________L1">#REF!</definedName>
    <definedName name="__________________L2">#REF!</definedName>
    <definedName name="_________________K1">#REF!</definedName>
    <definedName name="_________________L1">#REF!</definedName>
    <definedName name="_________________L2">#REF!</definedName>
    <definedName name="________________K1">#REF!</definedName>
    <definedName name="________________L1">#REF!</definedName>
    <definedName name="________________L2">#REF!</definedName>
    <definedName name="_______________K1">#REF!</definedName>
    <definedName name="_______________L1">#REF!</definedName>
    <definedName name="_______________L2">#REF!</definedName>
    <definedName name="______________K1">#REF!</definedName>
    <definedName name="______________L1">#REF!</definedName>
    <definedName name="______________L2">#REF!</definedName>
    <definedName name="_____________K1">#REF!</definedName>
    <definedName name="_____________L1">#REF!</definedName>
    <definedName name="_____________L2">#REF!</definedName>
    <definedName name="____________K1">#REF!</definedName>
    <definedName name="____________L1">#REF!</definedName>
    <definedName name="____________L2">#REF!</definedName>
    <definedName name="___________K1">#REF!</definedName>
    <definedName name="___________L1">#REF!</definedName>
    <definedName name="___________L2">#REF!</definedName>
    <definedName name="__________K1">#REF!</definedName>
    <definedName name="__________L1">#REF!</definedName>
    <definedName name="__________L2">#REF!</definedName>
    <definedName name="_________K1">#REF!</definedName>
    <definedName name="_________L1">#REF!</definedName>
    <definedName name="_________L2">#REF!</definedName>
    <definedName name="________K1">#REF!</definedName>
    <definedName name="________L1">#REF!</definedName>
    <definedName name="________L2">#REF!</definedName>
    <definedName name="_______a03">#REF!</definedName>
    <definedName name="_______A1">#REF!</definedName>
    <definedName name="_______A25">#REF!</definedName>
    <definedName name="_______ddd1">#REF!</definedName>
    <definedName name="_______JJ1">#REF!</definedName>
    <definedName name="_______K1">#REF!</definedName>
    <definedName name="_______L1">#REF!</definedName>
    <definedName name="_______L2">#REF!</definedName>
    <definedName name="______K1">#REF!</definedName>
    <definedName name="______L1">#REF!</definedName>
    <definedName name="______L2">#REF!</definedName>
    <definedName name="_____a03">#REF!</definedName>
    <definedName name="_____A1">#REF!</definedName>
    <definedName name="_____A25">#REF!</definedName>
    <definedName name="_____ddd1">#REF!</definedName>
    <definedName name="_____JJ1">#REF!</definedName>
    <definedName name="_____K1">#REF!</definedName>
    <definedName name="_____L1">#REF!</definedName>
    <definedName name="_____L2">#REF!</definedName>
    <definedName name="____K1">#REF!</definedName>
    <definedName name="____L1">#REF!</definedName>
    <definedName name="____L2">#REF!</definedName>
    <definedName name="___a03">#REF!</definedName>
    <definedName name="___A1">#REF!</definedName>
    <definedName name="___A25">#REF!</definedName>
    <definedName name="___ddd1">#REF!</definedName>
    <definedName name="___JJ1">#REF!</definedName>
    <definedName name="___K1">#REF!</definedName>
    <definedName name="___L1">#REF!</definedName>
    <definedName name="___L2">#REF!</definedName>
    <definedName name="__a03">#REF!</definedName>
    <definedName name="__A1">#REF!</definedName>
    <definedName name="__A25">#REF!</definedName>
    <definedName name="__ddd1">#REF!</definedName>
    <definedName name="__JJ1">#REF!</definedName>
    <definedName name="__K1">#REF!</definedName>
    <definedName name="__L1">#REF!</definedName>
    <definedName name="__L2">#REF!</definedName>
    <definedName name="_a03">#REF!</definedName>
    <definedName name="_A1">#REF!</definedName>
    <definedName name="_A25">#REF!</definedName>
    <definedName name="_CD1">#REF!</definedName>
    <definedName name="_DD1">#REF!</definedName>
    <definedName name="_ddd1">#REF!</definedName>
    <definedName name="_G2" localSheetId="0">#REF!</definedName>
    <definedName name="_G2">#REF!</definedName>
    <definedName name="_JJ1">#REF!</definedName>
    <definedName name="_K1">#REF!</definedName>
    <definedName name="_L1">#REF!</definedName>
    <definedName name="_L2">#REF!</definedName>
    <definedName name="_Regression_Out" localSheetId="0" hidden="1">[1]L!#REF!</definedName>
    <definedName name="_Regression_Out" hidden="1">[1]L!#REF!</definedName>
    <definedName name="_Regression_X" localSheetId="0" hidden="1">#REF!</definedName>
    <definedName name="_Regression_X" hidden="1">#REF!</definedName>
    <definedName name="_Regression_Y" localSheetId="0" hidden="1">#REF!</definedName>
    <definedName name="_Regression_Y" hidden="1">#REF!</definedName>
    <definedName name="_vz2">#REF!</definedName>
    <definedName name="A">#REF!</definedName>
    <definedName name="A_IMPRESIÓN_IM">#REF!</definedName>
    <definedName name="A_Impresora">#REF!</definedName>
    <definedName name="AAA">#REF!</definedName>
    <definedName name="AAAA">#REF!</definedName>
    <definedName name="AAAAA">#REF!</definedName>
    <definedName name="AAAAAA">#REF!</definedName>
    <definedName name="Acumulado">[2]Datos!$S$3:$S$1912</definedName>
    <definedName name="ADDFGB">#REF!</definedName>
    <definedName name="alaaa" localSheetId="0">#REF!</definedName>
    <definedName name="alaaa">#REF!</definedName>
    <definedName name="ALVARO">#REF!</definedName>
    <definedName name="ANG">#REF!</definedName>
    <definedName name="_xlnm.Print_Area" localSheetId="0">'Diseño Por Volumen'!$A$2:$AE$78</definedName>
    <definedName name="arena">#REF!</definedName>
    <definedName name="as">[3]datos!$A:$IV</definedName>
    <definedName name="BOVEDA">#REF!</definedName>
    <definedName name="BRIQUETAS">#REF!</definedName>
    <definedName name="BuiltIn_Print_Area">#REF!</definedName>
    <definedName name="BuiltIn_Print_Area___0">#REF!</definedName>
    <definedName name="C.B.R._USME" localSheetId="0">#REF!</definedName>
    <definedName name="C.B.R._USME">#REF!</definedName>
    <definedName name="C.B.R_Usme" localSheetId="0">#REF!</definedName>
    <definedName name="C.B.R_Usme">#REF!</definedName>
    <definedName name="C_B_R_USME" localSheetId="0">#REF!</definedName>
    <definedName name="C_B_R_USME">#REF!</definedName>
    <definedName name="CARACTERIZACION">#REF!</definedName>
    <definedName name="CARAS">#REF!</definedName>
    <definedName name="CARASF2">#REF!</definedName>
    <definedName name="CARLOS">#REF!</definedName>
    <definedName name="CARSF1">#REF!</definedName>
    <definedName name="CARSF2">#REF!</definedName>
    <definedName name="CARSF3">#REF!</definedName>
    <definedName name="Clasificacion">[4]!Clasificacion</definedName>
    <definedName name="CLASIFICACION1" localSheetId="0">#REF!</definedName>
    <definedName name="CLASIFICACION1">#REF!</definedName>
    <definedName name="CLASIFICACION2">#REF!</definedName>
    <definedName name="CONTADOR">[5]ARENA!$L$6</definedName>
    <definedName name="CONTADORA">[6]T1VTI!$L$6</definedName>
    <definedName name="COTA" localSheetId="0">#REF!</definedName>
    <definedName name="COTA">#REF!</definedName>
    <definedName name="CUA">#REF!</definedName>
    <definedName name="CUADR1">#REF!</definedName>
    <definedName name="CUADRO">#REF!</definedName>
    <definedName name="CVBBB">#REF!</definedName>
    <definedName name="D">#REF!</definedName>
    <definedName name="DATOS">[7]datos!$A:$IV</definedName>
    <definedName name="Datos_Gradación">#REF!</definedName>
    <definedName name="dddd" localSheetId="0">#REF!</definedName>
    <definedName name="dddd">#REF!</definedName>
    <definedName name="Descripcion">[2]Datos!$B$3:$B$16384</definedName>
    <definedName name="dgdgdg" localSheetId="0">#REF!</definedName>
    <definedName name="dgdgdg">#REF!</definedName>
    <definedName name="dgdgfe">#REF!</definedName>
    <definedName name="DIANA">#REF!</definedName>
    <definedName name="DISEÑOMARSHALL">#REF!</definedName>
    <definedName name="disseñ2">#REF!</definedName>
    <definedName name="DLKFK">#REF!</definedName>
    <definedName name="EDTHGJST">[8]ARENA!$L$6</definedName>
    <definedName name="EQUIVALENTE">#REF!</definedName>
    <definedName name="Estabilidad" localSheetId="0">#REF!</definedName>
    <definedName name="Estabilidad">#REF!</definedName>
    <definedName name="Estabilidad2">#REF!</definedName>
    <definedName name="Estabilidad3">#REF!</definedName>
    <definedName name="ESTRACCION">#REF!</definedName>
    <definedName name="FacCorec2">#REF!</definedName>
    <definedName name="Faccorec3">#REF!</definedName>
    <definedName name="FactCorrecc">#REF!</definedName>
    <definedName name="Fecha">#REF!</definedName>
    <definedName name="ff">#REF!</definedName>
    <definedName name="fff">#REF!</definedName>
    <definedName name="Flujo">#REF!</definedName>
    <definedName name="Flujo2">#REF!</definedName>
    <definedName name="Flujo3">#REF!</definedName>
    <definedName name="Fondo">#REF!</definedName>
    <definedName name="Fuente">[9]Datos!#REF!</definedName>
    <definedName name="fuentes" localSheetId="0">#REF!</definedName>
    <definedName name="fuentes">#REF!</definedName>
    <definedName name="gdgd" localSheetId="0">#REF!</definedName>
    <definedName name="gdgd">#REF!</definedName>
    <definedName name="GRA">#REF!</definedName>
    <definedName name="gradacion">#REF!</definedName>
    <definedName name="GRADOS">#REF!</definedName>
    <definedName name="GRAF">#REF!</definedName>
    <definedName name="graficos">#REF!</definedName>
    <definedName name="graNo">#REF!</definedName>
    <definedName name="HGJHYJ">#REF!</definedName>
    <definedName name="HOJA">#REF!</definedName>
    <definedName name="j">#REF!</definedName>
    <definedName name="J.J">#REF!</definedName>
    <definedName name="J.J5">#REF!</definedName>
    <definedName name="JAIME">#REF!</definedName>
    <definedName name="JJJ">#REF!</definedName>
    <definedName name="JJUUI">#REF!</definedName>
    <definedName name="JKJK">#REF!</definedName>
    <definedName name="jose">#REF!</definedName>
    <definedName name="JUAN">#REF!</definedName>
    <definedName name="JUANA">#REF!</definedName>
    <definedName name="julio">#REF!</definedName>
    <definedName name="JUSNSNS">#REF!</definedName>
    <definedName name="K">#REF!</definedName>
    <definedName name="KANGULARIDAD">#REF!</definedName>
    <definedName name="KIU">#REF!</definedName>
    <definedName name="KJUI">#REF!</definedName>
    <definedName name="kkk">#REF!</definedName>
    <definedName name="KOIUIYUU">#REF!</definedName>
    <definedName name="KOP">#REF!</definedName>
    <definedName name="KSUDUD">#REF!</definedName>
    <definedName name="l">#REF!</definedName>
    <definedName name="lectarcilla1">#REF!</definedName>
    <definedName name="lectarcilla2">#REF!</definedName>
    <definedName name="lectarcilla3">#REF!</definedName>
    <definedName name="lectarena1">#REF!</definedName>
    <definedName name="lectarena2">#REF!</definedName>
    <definedName name="lectarena3">#REF!</definedName>
    <definedName name="LGSDGHGGSDF">#REF!</definedName>
    <definedName name="Libro">#REF!</definedName>
    <definedName name="limite">#REF!</definedName>
    <definedName name="lll">#REF!</definedName>
    <definedName name="locali">#REF!</definedName>
    <definedName name="LUIS">#REF!</definedName>
    <definedName name="LUISJUAN">#REF!</definedName>
    <definedName name="lusi">#REF!</definedName>
    <definedName name="MARSHALL">#REF!</definedName>
    <definedName name="MATRIZ.D">#REF!</definedName>
    <definedName name="MATRIZ.E">'[10]EXTRACCIÓN (PARAFINADA)'!#REF!</definedName>
    <definedName name="matriz.f">'[10]EXTRACCIÓN (PARAFINADA)'!#REF!</definedName>
    <definedName name="MAURICIO" localSheetId="0">#REF!</definedName>
    <definedName name="MAURICIO">#REF!</definedName>
    <definedName name="MMA">#REF!</definedName>
    <definedName name="MMM">#REF!</definedName>
    <definedName name="MMMM">#REF!</definedName>
    <definedName name="MuestNo">[11]DATOS!$AI$3:$AI$1127</definedName>
    <definedName name="muestra" localSheetId="0">#REF!</definedName>
    <definedName name="muestra">#REF!</definedName>
    <definedName name="MuestraNo">#REF!</definedName>
    <definedName name="NLL">"Rectángulo 9"</definedName>
    <definedName name="NORMA" localSheetId="0">#REF!</definedName>
    <definedName name="NORMA">#REF!</definedName>
    <definedName name="NOTAS">#REF!</definedName>
    <definedName name="ÑÑ">#REF!</definedName>
    <definedName name="ÑÑÑ">#REF!</definedName>
    <definedName name="observaciones">#REF!</definedName>
    <definedName name="P">#REF!</definedName>
    <definedName name="Payment_Needed">"Pago necesario"</definedName>
    <definedName name="perf">#REF!</definedName>
    <definedName name="perfil">#REF!</definedName>
    <definedName name="Peso1A">#REF!</definedName>
    <definedName name="Peso2A">#REF!</definedName>
    <definedName name="Peso3">#REF!</definedName>
    <definedName name="Peso4">#REF!</definedName>
    <definedName name="Pesoagua2">#REF!</definedName>
    <definedName name="Pesoagua3">#REF!</definedName>
    <definedName name="PesoAire">#REF!</definedName>
    <definedName name="PesoAire2">#REF!</definedName>
    <definedName name="Pesoaire3">#REF!</definedName>
    <definedName name="Pesoenagua">#REF!</definedName>
    <definedName name="PesoEspecifico">#REF!</definedName>
    <definedName name="Pesoparaf3">#REF!</definedName>
    <definedName name="Pesoparafinada">#REF!</definedName>
    <definedName name="PesoParf2">#REF!</definedName>
    <definedName name="PESORETCF1">#REF!</definedName>
    <definedName name="PESORETCF2">#REF!</definedName>
    <definedName name="PESORETCF3">#REF!</definedName>
    <definedName name="PEspoAgregado">#REF!</definedName>
    <definedName name="plano">#REF!</definedName>
    <definedName name="planta">#REF!</definedName>
    <definedName name="PPP">#REF!</definedName>
    <definedName name="PPPP">#REF!</definedName>
    <definedName name="PPPPP">#REF!</definedName>
    <definedName name="PR">#REF!</definedName>
    <definedName name="QRT">#REF!</definedName>
    <definedName name="REF" localSheetId="0">#REF!,#REF!,#REF!,#REF!</definedName>
    <definedName name="REF">[12]Datos!$B$6,[12]Datos!$B$18,[12]Datos!$C$19,[12]Datos!$D$19</definedName>
    <definedName name="REFER">'[13]Granulometria LAB-002'!$B$8,'[13]Granulometria LAB-002'!$B$8,'[13]Granulometria LAB-002'!$B$39</definedName>
    <definedName name="Referencia" localSheetId="0">#REF!</definedName>
    <definedName name="Referencia">#REF!</definedName>
    <definedName name="Reimbursement">"Reembolso"</definedName>
    <definedName name="reteido38" localSheetId="0">#REF!</definedName>
    <definedName name="reteido38">#REF!</definedName>
    <definedName name="reteido4">#REF!</definedName>
    <definedName name="Retenido1">#REF!</definedName>
    <definedName name="Retenido10">#REF!</definedName>
    <definedName name="Retenido100">#REF!</definedName>
    <definedName name="retenido112">#REF!</definedName>
    <definedName name="retenido12">#REF!</definedName>
    <definedName name="Retenido200">#REF!</definedName>
    <definedName name="Retenido30">#REF!</definedName>
    <definedName name="Retenido34">#REF!</definedName>
    <definedName name="retenido38">#REF!</definedName>
    <definedName name="Retenido38.">#REF!</definedName>
    <definedName name="retenido4">#REF!</definedName>
    <definedName name="retenido40">#REF!</definedName>
    <definedName name="Retenido50">#REF!</definedName>
    <definedName name="Retenido8">#REF!</definedName>
    <definedName name="Retenido80">#REF!</definedName>
    <definedName name="RICE">#REF!</definedName>
    <definedName name="ruta">#REF!</definedName>
    <definedName name="SDRFJTN">[8]MEZCLA!#REF!</definedName>
    <definedName name="serie1">"Gráfico 1"</definedName>
    <definedName name="sjdjhfdggf" localSheetId="0">#REF!</definedName>
    <definedName name="sjdjhfdggf">#REF!</definedName>
    <definedName name="slskjsjs">#REF!</definedName>
    <definedName name="smi">#REF!</definedName>
    <definedName name="sojo">#REF!</definedName>
    <definedName name="SOLI">'[14]AG-MOD-FINURA'!$I$14:$J$22</definedName>
    <definedName name="sososo">#REF!</definedName>
    <definedName name="sumatoria">#REF!</definedName>
    <definedName name="TAMICES">#REF!</definedName>
    <definedName name="_xlnm.Print_Titles" localSheetId="0">'Diseño Por Volumen'!$2:$5</definedName>
    <definedName name="TO">#REF!</definedName>
    <definedName name="TT">#REF!</definedName>
    <definedName name="ubicacion">#REF!</definedName>
    <definedName name="ULO">#REF!</definedName>
    <definedName name="V">#REF!</definedName>
    <definedName name="Volumen" localSheetId="0">#REF!</definedName>
    <definedName name="Volumen">#REF!</definedName>
    <definedName name="VOLUMEN1">#REF!</definedName>
    <definedName name="WERT">#REF!</definedName>
    <definedName name="WILSONAGZ">#REF!</definedName>
    <definedName name="yegu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61" i="1" l="1"/>
  <c r="O60" i="1"/>
  <c r="O59" i="1"/>
  <c r="O58" i="1"/>
  <c r="V58" i="1" s="1"/>
  <c r="O57" i="1"/>
  <c r="O56" i="1"/>
  <c r="G61" i="1"/>
  <c r="F74" i="1" s="1"/>
  <c r="K74" i="1" s="1"/>
  <c r="V61" i="1"/>
  <c r="G60" i="1"/>
  <c r="V60" i="1"/>
  <c r="G59" i="1"/>
  <c r="V59" i="1" s="1"/>
  <c r="F72" i="1"/>
  <c r="K72" i="1" s="1"/>
  <c r="G58" i="1"/>
  <c r="F71" i="1" s="1"/>
  <c r="K71" i="1" s="1"/>
  <c r="G57" i="1"/>
  <c r="F70" i="1" s="1"/>
  <c r="K70" i="1" s="1"/>
  <c r="G56" i="1"/>
  <c r="F69" i="1" s="1"/>
  <c r="O51" i="1"/>
  <c r="O50" i="1"/>
  <c r="O49" i="1"/>
  <c r="O48" i="1"/>
  <c r="O47" i="1"/>
  <c r="O46" i="1"/>
  <c r="G40" i="1"/>
  <c r="G39" i="1"/>
  <c r="G38" i="1"/>
  <c r="G37" i="1"/>
  <c r="G36" i="1"/>
  <c r="G35" i="1"/>
  <c r="AG6" i="1"/>
  <c r="AG15" i="1" s="1"/>
  <c r="AG8" i="1"/>
  <c r="AG13" i="1" s="1"/>
  <c r="AG9" i="1"/>
  <c r="AG11" i="1" s="1"/>
  <c r="F73" i="1"/>
  <c r="K73" i="1" s="1"/>
  <c r="V57" i="1"/>
  <c r="V30" i="1"/>
  <c r="AG12" i="1"/>
  <c r="AG7" i="1" l="1"/>
  <c r="O36" i="1"/>
  <c r="G47" i="1" s="1"/>
  <c r="AG10" i="1"/>
  <c r="AG14" i="1"/>
  <c r="W13" i="1" s="1"/>
  <c r="V20" i="1" s="1"/>
  <c r="V21" i="1"/>
  <c r="G62" i="1" s="1"/>
  <c r="V62" i="1" s="1"/>
  <c r="K75" i="1" s="1"/>
  <c r="W77" i="1"/>
  <c r="G13" i="1"/>
  <c r="V29" i="1"/>
  <c r="V56" i="1"/>
  <c r="O38" i="1"/>
  <c r="G49" i="1" s="1"/>
  <c r="O39" i="1"/>
  <c r="G50" i="1" s="1"/>
  <c r="O35" i="1"/>
  <c r="G46" i="1" s="1"/>
  <c r="K69" i="1"/>
  <c r="Q73" i="1" s="1"/>
  <c r="W73" i="1" s="1"/>
  <c r="M77" i="1"/>
  <c r="O37" i="1"/>
  <c r="G48" i="1" s="1"/>
  <c r="O40" i="1"/>
  <c r="G51" i="1" s="1"/>
  <c r="W16" i="1" l="1"/>
  <c r="V47" i="1" s="1"/>
  <c r="O41" i="1"/>
  <c r="L41" i="1" s="1"/>
  <c r="V22" i="1"/>
  <c r="V23" i="1" s="1"/>
  <c r="V28" i="1" s="1"/>
  <c r="G63" i="1"/>
  <c r="V63" i="1"/>
  <c r="F75" i="1"/>
  <c r="F76" i="1" s="1"/>
  <c r="V50" i="1"/>
  <c r="V46" i="1"/>
  <c r="Q75" i="1"/>
  <c r="W75" i="1" s="1"/>
  <c r="Q69" i="1"/>
  <c r="W69" i="1" s="1"/>
  <c r="Q70" i="1"/>
  <c r="W70" i="1" s="1"/>
  <c r="Q74" i="1"/>
  <c r="W74" i="1" s="1"/>
  <c r="Q71" i="1"/>
  <c r="W71" i="1" s="1"/>
  <c r="Q72" i="1"/>
  <c r="W72" i="1" s="1"/>
  <c r="V49" i="1" l="1"/>
  <c r="J41" i="1"/>
  <c r="V51" i="1"/>
  <c r="K41" i="1"/>
  <c r="V48" i="1"/>
</calcChain>
</file>

<file path=xl/sharedStrings.xml><?xml version="1.0" encoding="utf-8"?>
<sst xmlns="http://schemas.openxmlformats.org/spreadsheetml/2006/main" count="136" uniqueCount="93">
  <si>
    <t>Proyecto</t>
  </si>
  <si>
    <t>Cliente</t>
  </si>
  <si>
    <t>Fuente</t>
  </si>
  <si>
    <t>Tipo</t>
  </si>
  <si>
    <t>%</t>
  </si>
  <si>
    <t>Absorción</t>
  </si>
  <si>
    <t>Cálculos y determinación de relaciones volumétricas</t>
  </si>
  <si>
    <t xml:space="preserve">Componente </t>
  </si>
  <si>
    <t>Fórmula</t>
  </si>
  <si>
    <t>Agua</t>
  </si>
  <si>
    <t>Pasta</t>
  </si>
  <si>
    <t xml:space="preserve">Cálculos y determinación por peso </t>
  </si>
  <si>
    <t>Peso (kg/m3)</t>
  </si>
  <si>
    <t>Resultado</t>
  </si>
  <si>
    <t>Proporciones por peso</t>
  </si>
  <si>
    <t>Cantidades para 1m³ de concreto</t>
  </si>
  <si>
    <t>TOTAL</t>
  </si>
  <si>
    <t>Fórmula de trabajo por m3</t>
  </si>
  <si>
    <t>Volumen suelto  (m3/m3)</t>
  </si>
  <si>
    <t>Volúmen x bulto de cemento de 50kg  (m3/m3)</t>
  </si>
  <si>
    <t>Volúmen recomendado en obra</t>
  </si>
  <si>
    <t>por bulto y para balde de</t>
  </si>
  <si>
    <t>ADITIVOS</t>
  </si>
  <si>
    <t>Toxement</t>
  </si>
  <si>
    <t>Nuevos Negocios</t>
  </si>
  <si>
    <t>Tipo de Concreto</t>
  </si>
  <si>
    <t>Mondoñedo - Melgar</t>
  </si>
  <si>
    <t>DISEÑO - PESO EN SECO (kg/m³)</t>
  </si>
  <si>
    <t>Materias Primas</t>
  </si>
  <si>
    <t>Cantidad (Kg)</t>
  </si>
  <si>
    <t>Densidad Aparente</t>
  </si>
  <si>
    <t>Densidad Aparente Ponderada</t>
  </si>
  <si>
    <t>Unidad</t>
  </si>
  <si>
    <t>Masa Unitaria Compacta (M.U.C.)</t>
  </si>
  <si>
    <t>Masa Unitaria Suelta (M.U.S.)</t>
  </si>
  <si>
    <t>----</t>
  </si>
  <si>
    <t>AGREGADO FINO 1</t>
  </si>
  <si>
    <t>AGREGADO FINO 2</t>
  </si>
  <si>
    <t>AGREGADO GRUESO 1</t>
  </si>
  <si>
    <t>AGREGADO GRUESO 2</t>
  </si>
  <si>
    <t>CEMENTANTE 1</t>
  </si>
  <si>
    <t>CEMENTANTE 2</t>
  </si>
  <si>
    <t>Arena de Rio</t>
  </si>
  <si>
    <t>Arena de Peña</t>
  </si>
  <si>
    <t>Grava Comun</t>
  </si>
  <si>
    <t>Grava Fina</t>
  </si>
  <si>
    <t>Argos U.G.</t>
  </si>
  <si>
    <t>Cemex U.G.</t>
  </si>
  <si>
    <t>Caracolito</t>
  </si>
  <si>
    <t>Sogamoso</t>
  </si>
  <si>
    <t>Mondoñedo</t>
  </si>
  <si>
    <t>Melgar</t>
  </si>
  <si>
    <t>% Arena 1</t>
  </si>
  <si>
    <t>% Arena 2</t>
  </si>
  <si>
    <t>% Grava 1</t>
  </si>
  <si>
    <t>% Grava 2</t>
  </si>
  <si>
    <t>Kg de Agregado Fino</t>
  </si>
  <si>
    <t>Kg de Agregado Grueso</t>
  </si>
  <si>
    <t>Relacion Arena / Agregado</t>
  </si>
  <si>
    <t>% Cementante 1</t>
  </si>
  <si>
    <t>Kg de Cementante</t>
  </si>
  <si>
    <t>% Cementante 2</t>
  </si>
  <si>
    <t>Material Cementante</t>
  </si>
  <si>
    <t>Agregados Combinados</t>
  </si>
  <si>
    <t>Relacion A/MC</t>
  </si>
  <si>
    <t>Volumen de MC = Peso MC / Densidad Ponderada MC</t>
  </si>
  <si>
    <t>Volumen de Agua = Peso MC * Relación A/MC</t>
  </si>
  <si>
    <t>Volumen de Agregados = (1 - Volumen de Pasta)</t>
  </si>
  <si>
    <t>Volumen de Pasta = Volumen MC + Volumen Agua</t>
  </si>
  <si>
    <t>Proporciones por peso respecto a la cantidad de cemento / m3</t>
  </si>
  <si>
    <t>Volumen de Agregado * Densidad Ponderada Agregados</t>
  </si>
  <si>
    <t>Agregado Fino</t>
  </si>
  <si>
    <t>Agregado Grueso</t>
  </si>
  <si>
    <t>Peso Total de Agregados * % Agregado Grueso</t>
  </si>
  <si>
    <t>Peso Total de Agregados * % Agregado Fino</t>
  </si>
  <si>
    <t>Cementante 1</t>
  </si>
  <si>
    <t>Cementante 2</t>
  </si>
  <si>
    <t>Agregado Fino 1</t>
  </si>
  <si>
    <t>Agregado Fino 2</t>
  </si>
  <si>
    <t>Agregado Grueso 1</t>
  </si>
  <si>
    <t>Agregado Grueso 2</t>
  </si>
  <si>
    <t>Volúmen (l/m3)</t>
  </si>
  <si>
    <t>Cementante 1 (Bulto 50 Kg)</t>
  </si>
  <si>
    <t>Cementante 2 (Bulto 50 Kg)</t>
  </si>
  <si>
    <t>Plastol 7500 Ultra (gr)</t>
  </si>
  <si>
    <t>Eucon WR 85 (gr)</t>
  </si>
  <si>
    <t>Concreto Plástico 21 MPa</t>
  </si>
  <si>
    <t xml:space="preserve">Gravedad específica </t>
  </si>
  <si>
    <t xml:space="preserve">Masa unitaria suelta </t>
  </si>
  <si>
    <r>
      <t>kg/m</t>
    </r>
    <r>
      <rPr>
        <b/>
        <vertAlign val="superscript"/>
        <sz val="11"/>
        <color theme="0"/>
        <rFont val="Arial"/>
        <family val="2"/>
      </rPr>
      <t>3</t>
    </r>
  </si>
  <si>
    <r>
      <t>g/cm</t>
    </r>
    <r>
      <rPr>
        <b/>
        <vertAlign val="superscript"/>
        <sz val="11"/>
        <color theme="0"/>
        <rFont val="Arial"/>
        <family val="2"/>
      </rPr>
      <t>3</t>
    </r>
  </si>
  <si>
    <r>
      <t>Volúmen / m</t>
    </r>
    <r>
      <rPr>
        <b/>
        <vertAlign val="superscript"/>
        <sz val="11"/>
        <color theme="0"/>
        <rFont val="Arial"/>
        <family val="2"/>
      </rPr>
      <t>3</t>
    </r>
  </si>
  <si>
    <t xml:space="preserve">Proporciones por volumen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</si>
</sst>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P_t_s_-;\-* #,##0.00\ _P_t_s_-;_-* &quot;-&quot;??\ _P_t_s_-;_-@_-"/>
    <numFmt numFmtId="165" formatCode="0.000"/>
    <numFmt numFmtId="166" formatCode="0.0"/>
    <numFmt numFmtId="167" formatCode="##&quot;lt&quot;"/>
  </numFmts>
  <fonts count="9" x14ac:knownFonts="1">
    <font>
      <sz val="10"/>
      <name val="Arial"/>
      <family val="2"/>
    </font>
    <font>
      <sz val="10"/>
      <name val="Arial"/>
      <family val="2"/>
    </font>
    <font>
      <b/>
      <sz val="11"/>
      <name val="Arial"/>
      <family val="2"/>
    </font>
    <font>
      <sz val="11"/>
      <name val="Arial"/>
      <family val="2"/>
    </font>
    <font>
      <sz val="11"/>
      <color indexed="18"/>
      <name val="Arial"/>
      <family val="2"/>
    </font>
    <font>
      <b/>
      <sz val="11"/>
      <color theme="0"/>
      <name val="Arial"/>
      <family val="2"/>
    </font>
    <font>
      <sz val="11"/>
      <color theme="0"/>
      <name val="Arial"/>
      <family val="2"/>
    </font>
    <font>
      <b/>
      <vertAlign val="superscript"/>
      <sz val="11"/>
      <color theme="0"/>
      <name val="Arial"/>
      <family val="2"/>
    </font>
    <font>
      <b/>
      <sz val="12"/>
      <name val="Arial"/>
      <family val="2"/>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318E86"/>
        <bgColor indexed="64"/>
      </patternFill>
    </fill>
    <fill>
      <patternFill patternType="solid">
        <fgColor theme="9" tint="0.59999389629810485"/>
        <bgColor indexed="64"/>
      </patternFill>
    </fill>
  </fills>
  <borders count="22">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double">
        <color theme="1" tint="0.499984740745262"/>
      </left>
      <right style="double">
        <color theme="1" tint="0.499984740745262"/>
      </right>
      <top style="double">
        <color theme="1" tint="0.499984740745262"/>
      </top>
      <bottom style="double">
        <color theme="1" tint="0.499984740745262"/>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0" fontId="1" fillId="0" borderId="0"/>
  </cellStyleXfs>
  <cellXfs count="84">
    <xf numFmtId="0" fontId="0" fillId="0" borderId="0" xfId="0"/>
    <xf numFmtId="0" fontId="3" fillId="2" borderId="0" xfId="0" applyFont="1" applyFill="1" applyBorder="1" applyAlignment="1" applyProtection="1">
      <alignment vertical="center"/>
    </xf>
    <xf numFmtId="0" fontId="2" fillId="2" borderId="0" xfId="0" applyFont="1" applyFill="1" applyBorder="1" applyAlignment="1" applyProtection="1">
      <alignment horizontal="center" vertical="center"/>
    </xf>
    <xf numFmtId="166" fontId="3" fillId="2" borderId="0" xfId="0" applyNumberFormat="1" applyFont="1" applyFill="1" applyBorder="1" applyAlignment="1" applyProtection="1">
      <alignment horizontal="center" vertical="center"/>
    </xf>
    <xf numFmtId="2" fontId="3" fillId="2" borderId="0" xfId="0" applyNumberFormat="1" applyFont="1" applyFill="1" applyBorder="1" applyAlignment="1" applyProtection="1">
      <alignment horizontal="center" vertical="center"/>
    </xf>
    <xf numFmtId="0" fontId="3" fillId="2" borderId="0" xfId="0" applyFont="1" applyFill="1" applyBorder="1" applyAlignment="1" applyProtection="1">
      <alignment horizontal="center" vertical="center"/>
      <protection locked="0"/>
    </xf>
    <xf numFmtId="0" fontId="4" fillId="2" borderId="0" xfId="0" applyFont="1" applyFill="1" applyBorder="1" applyAlignment="1">
      <alignment horizontal="center" vertical="center"/>
    </xf>
    <xf numFmtId="165" fontId="3" fillId="2" borderId="0" xfId="0" applyNumberFormat="1" applyFont="1" applyFill="1" applyBorder="1" applyAlignment="1" applyProtection="1">
      <alignment horizontal="center" vertical="center"/>
    </xf>
    <xf numFmtId="9" fontId="3" fillId="2" borderId="1" xfId="0" applyNumberFormat="1" applyFont="1" applyFill="1" applyBorder="1" applyAlignment="1" applyProtection="1">
      <alignment horizontal="center" vertical="center"/>
    </xf>
    <xf numFmtId="2" fontId="3" fillId="2" borderId="2" xfId="0" applyNumberFormat="1" applyFont="1" applyFill="1" applyBorder="1" applyAlignment="1" applyProtection="1">
      <alignment horizontal="center" vertical="center"/>
    </xf>
    <xf numFmtId="9" fontId="3" fillId="2" borderId="3" xfId="0" applyNumberFormat="1" applyFont="1" applyFill="1" applyBorder="1" applyAlignment="1" applyProtection="1">
      <alignment horizontal="center" vertical="center"/>
    </xf>
    <xf numFmtId="2" fontId="3" fillId="2" borderId="4" xfId="0" applyNumberFormat="1"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165" fontId="3" fillId="2" borderId="7" xfId="0" applyNumberFormat="1"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9" fontId="3" fillId="2" borderId="11" xfId="0" applyNumberFormat="1" applyFont="1" applyFill="1" applyBorder="1" applyAlignment="1" applyProtection="1">
      <alignment horizontal="center" vertical="center"/>
    </xf>
    <xf numFmtId="2" fontId="3" fillId="2" borderId="12" xfId="0" applyNumberFormat="1" applyFont="1" applyFill="1" applyBorder="1" applyAlignment="1" applyProtection="1">
      <alignment horizontal="center" vertical="center"/>
    </xf>
    <xf numFmtId="0" fontId="5" fillId="2" borderId="0" xfId="0" quotePrefix="1"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2" fillId="2" borderId="0" xfId="0" applyFont="1" applyFill="1" applyBorder="1" applyAlignment="1">
      <alignment horizontal="center" vertical="center"/>
    </xf>
    <xf numFmtId="0" fontId="3" fillId="2" borderId="0" xfId="0" applyFont="1" applyFill="1" applyBorder="1" applyAlignment="1">
      <alignment horizontal="center" vertical="center"/>
    </xf>
    <xf numFmtId="1" fontId="3" fillId="2" borderId="0" xfId="0" applyNumberFormat="1" applyFont="1" applyFill="1" applyBorder="1" applyAlignment="1">
      <alignment horizontal="center" vertical="center"/>
    </xf>
    <xf numFmtId="1" fontId="3" fillId="2" borderId="0" xfId="0" applyNumberFormat="1"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2" borderId="0" xfId="0" applyFont="1" applyFill="1" applyBorder="1" applyAlignment="1" applyProtection="1">
      <alignment horizontal="center" vertical="center"/>
      <protection hidden="1"/>
    </xf>
    <xf numFmtId="0" fontId="3" fillId="2" borderId="13" xfId="0" applyFont="1" applyFill="1" applyBorder="1" applyAlignment="1" applyProtection="1">
      <alignment vertical="center"/>
      <protection hidden="1"/>
    </xf>
    <xf numFmtId="0" fontId="3" fillId="2" borderId="14" xfId="0" applyFont="1" applyFill="1" applyBorder="1" applyAlignment="1" applyProtection="1">
      <alignment vertical="center"/>
      <protection hidden="1"/>
    </xf>
    <xf numFmtId="0" fontId="3" fillId="2" borderId="15" xfId="0" applyFont="1" applyFill="1" applyBorder="1" applyAlignment="1" applyProtection="1">
      <alignment vertical="center"/>
      <protection hidden="1"/>
    </xf>
    <xf numFmtId="0" fontId="3" fillId="2" borderId="16" xfId="0" applyFont="1" applyFill="1" applyBorder="1" applyAlignment="1" applyProtection="1">
      <alignment horizontal="center" vertical="center"/>
      <protection hidden="1"/>
    </xf>
    <xf numFmtId="0" fontId="2" fillId="2" borderId="0" xfId="0" applyFont="1" applyFill="1" applyBorder="1" applyAlignment="1" applyProtection="1">
      <alignment horizontal="center" vertical="center"/>
      <protection hidden="1"/>
    </xf>
    <xf numFmtId="0" fontId="2" fillId="2" borderId="17" xfId="0" applyFont="1" applyFill="1" applyBorder="1" applyAlignment="1" applyProtection="1">
      <alignment horizontal="center" vertical="center"/>
      <protection hidden="1"/>
    </xf>
    <xf numFmtId="0" fontId="5" fillId="4" borderId="21" xfId="0" applyFont="1" applyFill="1" applyBorder="1" applyAlignment="1" applyProtection="1">
      <alignment horizontal="center" vertical="center"/>
      <protection hidden="1"/>
    </xf>
    <xf numFmtId="0" fontId="5" fillId="4" borderId="21" xfId="0" quotePrefix="1" applyFont="1" applyFill="1" applyBorder="1" applyAlignment="1" applyProtection="1">
      <alignment horizontal="center" vertical="center"/>
      <protection hidden="1"/>
    </xf>
    <xf numFmtId="2" fontId="3" fillId="2" borderId="0" xfId="2" applyNumberFormat="1" applyFont="1" applyFill="1" applyBorder="1" applyAlignment="1" applyProtection="1">
      <alignment horizontal="center" vertical="center"/>
      <protection hidden="1"/>
    </xf>
    <xf numFmtId="0" fontId="3" fillId="2" borderId="0" xfId="2" applyNumberFormat="1" applyFont="1" applyFill="1" applyBorder="1" applyAlignment="1" applyProtection="1">
      <alignment horizontal="center" vertical="center"/>
      <protection hidden="1"/>
    </xf>
    <xf numFmtId="0" fontId="2" fillId="2" borderId="0" xfId="0" quotePrefix="1" applyFont="1" applyFill="1" applyBorder="1" applyAlignment="1" applyProtection="1">
      <alignment vertical="center"/>
      <protection hidden="1"/>
    </xf>
    <xf numFmtId="0" fontId="2" fillId="2" borderId="16" xfId="0" applyFont="1" applyFill="1" applyBorder="1" applyAlignment="1" applyProtection="1">
      <alignment horizontal="center" vertical="center"/>
      <protection hidden="1"/>
    </xf>
    <xf numFmtId="0" fontId="3" fillId="2" borderId="17" xfId="0" applyFont="1" applyFill="1" applyBorder="1" applyAlignment="1" applyProtection="1">
      <alignment horizontal="center" vertical="center"/>
      <protection hidden="1"/>
    </xf>
    <xf numFmtId="1" fontId="3" fillId="2" borderId="0" xfId="0" applyNumberFormat="1" applyFont="1" applyFill="1" applyBorder="1" applyAlignment="1" applyProtection="1">
      <alignment horizontal="center" vertical="center"/>
      <protection hidden="1"/>
    </xf>
    <xf numFmtId="2" fontId="6" fillId="2" borderId="0" xfId="0" applyNumberFormat="1" applyFont="1" applyFill="1" applyBorder="1" applyAlignment="1" applyProtection="1">
      <alignment horizontal="center" vertical="center"/>
      <protection hidden="1"/>
    </xf>
    <xf numFmtId="1" fontId="6" fillId="2" borderId="0" xfId="0" applyNumberFormat="1" applyFont="1" applyFill="1" applyBorder="1" applyAlignment="1" applyProtection="1">
      <alignment horizontal="center" vertical="center"/>
      <protection hidden="1"/>
    </xf>
    <xf numFmtId="2" fontId="2" fillId="2" borderId="0" xfId="0" applyNumberFormat="1" applyFont="1" applyFill="1" applyBorder="1" applyAlignment="1" applyProtection="1">
      <alignment horizontal="center" vertical="center"/>
      <protection hidden="1"/>
    </xf>
    <xf numFmtId="166" fontId="3" fillId="2" borderId="0" xfId="0" applyNumberFormat="1" applyFont="1" applyFill="1" applyBorder="1" applyAlignment="1" applyProtection="1">
      <alignment horizontal="center" vertical="center"/>
      <protection hidden="1"/>
    </xf>
    <xf numFmtId="0" fontId="3" fillId="2" borderId="18" xfId="0" applyFont="1" applyFill="1" applyBorder="1" applyAlignment="1" applyProtection="1">
      <alignment horizontal="center" vertical="center"/>
      <protection hidden="1"/>
    </xf>
    <xf numFmtId="0" fontId="3" fillId="2" borderId="19" xfId="0" applyFont="1" applyFill="1" applyBorder="1" applyAlignment="1" applyProtection="1">
      <alignment horizontal="center" vertical="center"/>
      <protection hidden="1"/>
    </xf>
    <xf numFmtId="0" fontId="3" fillId="2" borderId="20" xfId="0" applyFont="1" applyFill="1" applyBorder="1" applyAlignment="1" applyProtection="1">
      <alignment horizontal="center" vertical="center"/>
      <protection hidden="1"/>
    </xf>
    <xf numFmtId="2" fontId="2" fillId="2" borderId="21" xfId="0" applyNumberFormat="1" applyFont="1" applyFill="1" applyBorder="1" applyAlignment="1" applyProtection="1">
      <alignment horizontal="center" vertical="center"/>
      <protection hidden="1"/>
    </xf>
    <xf numFmtId="2" fontId="3" fillId="2" borderId="21" xfId="0" applyNumberFormat="1" applyFont="1" applyFill="1" applyBorder="1" applyAlignment="1" applyProtection="1">
      <alignment horizontal="center" vertical="center"/>
      <protection hidden="1"/>
    </xf>
    <xf numFmtId="1" fontId="3" fillId="2" borderId="21" xfId="0" applyNumberFormat="1" applyFont="1" applyFill="1" applyBorder="1" applyAlignment="1" applyProtection="1">
      <alignment horizontal="center" vertical="center"/>
      <protection hidden="1"/>
    </xf>
    <xf numFmtId="0" fontId="3" fillId="2" borderId="21" xfId="0" applyFont="1" applyFill="1" applyBorder="1" applyAlignment="1" applyProtection="1">
      <alignment horizontal="center" vertical="center"/>
      <protection hidden="1"/>
    </xf>
    <xf numFmtId="2" fontId="5" fillId="2" borderId="0" xfId="0" applyNumberFormat="1" applyFont="1" applyFill="1" applyBorder="1" applyAlignment="1" applyProtection="1">
      <alignment horizontal="center" vertical="center"/>
      <protection hidden="1"/>
    </xf>
    <xf numFmtId="2" fontId="6" fillId="2" borderId="0" xfId="0" applyNumberFormat="1" applyFont="1" applyFill="1" applyBorder="1" applyAlignment="1" applyProtection="1">
      <alignment horizontal="center" vertical="center"/>
      <protection hidden="1"/>
    </xf>
    <xf numFmtId="165" fontId="3" fillId="2" borderId="21" xfId="0" applyNumberFormat="1" applyFont="1" applyFill="1" applyBorder="1" applyAlignment="1" applyProtection="1">
      <alignment horizontal="center" vertical="center"/>
      <protection hidden="1"/>
    </xf>
    <xf numFmtId="0" fontId="8" fillId="5" borderId="21" xfId="0" applyFont="1" applyFill="1" applyBorder="1" applyAlignment="1" applyProtection="1">
      <alignment horizontal="center" vertical="center"/>
      <protection hidden="1"/>
    </xf>
    <xf numFmtId="0" fontId="5" fillId="4" borderId="21" xfId="0" applyFont="1" applyFill="1" applyBorder="1" applyAlignment="1" applyProtection="1">
      <alignment horizontal="center" vertical="center"/>
      <protection hidden="1"/>
    </xf>
    <xf numFmtId="0" fontId="2" fillId="5" borderId="21" xfId="0" applyFont="1" applyFill="1" applyBorder="1" applyAlignment="1" applyProtection="1">
      <alignment horizontal="center" vertical="center"/>
      <protection hidden="1"/>
    </xf>
    <xf numFmtId="0" fontId="5" fillId="2" borderId="0" xfId="0" quotePrefix="1" applyFont="1" applyFill="1" applyBorder="1" applyAlignment="1" applyProtection="1">
      <alignment horizontal="center" vertical="center"/>
      <protection hidden="1"/>
    </xf>
    <xf numFmtId="0" fontId="5" fillId="2" borderId="17" xfId="0" quotePrefix="1" applyFont="1" applyFill="1" applyBorder="1" applyAlignment="1" applyProtection="1">
      <alignment horizontal="center" vertical="center"/>
      <protection hidden="1"/>
    </xf>
    <xf numFmtId="0" fontId="3" fillId="2" borderId="0" xfId="0" applyFont="1" applyFill="1" applyBorder="1" applyAlignment="1" applyProtection="1">
      <alignment horizontal="center" vertical="center"/>
      <protection hidden="1"/>
    </xf>
    <xf numFmtId="1" fontId="3" fillId="2" borderId="0" xfId="0" applyNumberFormat="1" applyFont="1" applyFill="1" applyBorder="1" applyAlignment="1" applyProtection="1">
      <alignment horizontal="center" vertical="center"/>
      <protection hidden="1"/>
    </xf>
    <xf numFmtId="2" fontId="2" fillId="2" borderId="0" xfId="0" applyNumberFormat="1" applyFont="1" applyFill="1" applyBorder="1" applyAlignment="1" applyProtection="1">
      <alignment horizontal="center" vertical="center"/>
      <protection hidden="1"/>
    </xf>
    <xf numFmtId="1" fontId="3" fillId="3" borderId="21" xfId="0" applyNumberFormat="1" applyFont="1" applyFill="1" applyBorder="1" applyAlignment="1" applyProtection="1">
      <alignment horizontal="center" vertical="center"/>
      <protection locked="0"/>
    </xf>
    <xf numFmtId="0" fontId="2" fillId="3" borderId="21" xfId="0" applyFont="1" applyFill="1" applyBorder="1" applyAlignment="1" applyProtection="1">
      <alignment horizontal="center" vertical="center"/>
      <protection locked="0"/>
    </xf>
    <xf numFmtId="165" fontId="2" fillId="2" borderId="21" xfId="0" applyNumberFormat="1" applyFont="1" applyFill="1" applyBorder="1" applyAlignment="1" applyProtection="1">
      <alignment horizontal="center" vertical="center"/>
      <protection hidden="1"/>
    </xf>
    <xf numFmtId="0" fontId="2" fillId="2" borderId="21" xfId="0" applyFont="1" applyFill="1" applyBorder="1" applyAlignment="1" applyProtection="1">
      <alignment horizontal="left" vertical="center"/>
      <protection hidden="1"/>
    </xf>
    <xf numFmtId="2" fontId="3" fillId="2" borderId="21" xfId="0" quotePrefix="1" applyNumberFormat="1" applyFont="1" applyFill="1" applyBorder="1" applyAlignment="1" applyProtection="1">
      <alignment horizontal="center" vertical="center"/>
      <protection hidden="1"/>
    </xf>
    <xf numFmtId="165" fontId="3" fillId="3" borderId="21" xfId="0" applyNumberFormat="1"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hidden="1"/>
    </xf>
    <xf numFmtId="1" fontId="2" fillId="2" borderId="21" xfId="0" applyNumberFormat="1" applyFont="1" applyFill="1" applyBorder="1" applyAlignment="1" applyProtection="1">
      <alignment horizontal="center" vertical="center"/>
      <protection hidden="1"/>
    </xf>
    <xf numFmtId="1" fontId="2" fillId="2" borderId="21" xfId="0" quotePrefix="1" applyNumberFormat="1" applyFont="1" applyFill="1" applyBorder="1" applyAlignment="1" applyProtection="1">
      <alignment horizontal="center" vertical="center"/>
      <protection hidden="1"/>
    </xf>
    <xf numFmtId="166" fontId="2" fillId="2" borderId="21" xfId="0" applyNumberFormat="1" applyFont="1" applyFill="1" applyBorder="1" applyAlignment="1" applyProtection="1">
      <alignment horizontal="center" vertical="center"/>
      <protection hidden="1"/>
    </xf>
    <xf numFmtId="10" fontId="2" fillId="3" borderId="21" xfId="1" applyNumberFormat="1" applyFont="1" applyFill="1" applyBorder="1" applyAlignment="1" applyProtection="1">
      <alignment horizontal="center" vertical="center"/>
      <protection locked="0"/>
    </xf>
    <xf numFmtId="0" fontId="3" fillId="2" borderId="0" xfId="0" applyFont="1" applyFill="1" applyBorder="1" applyAlignment="1">
      <alignment horizontal="center" vertical="center"/>
    </xf>
    <xf numFmtId="1" fontId="3" fillId="2" borderId="0" xfId="0" applyNumberFormat="1" applyFont="1" applyFill="1" applyBorder="1" applyAlignment="1">
      <alignment horizontal="center" vertical="center"/>
    </xf>
    <xf numFmtId="0" fontId="2" fillId="2" borderId="0" xfId="0" applyFont="1" applyFill="1" applyBorder="1" applyAlignment="1">
      <alignment horizontal="center" vertical="center"/>
    </xf>
    <xf numFmtId="0" fontId="5" fillId="4" borderId="21" xfId="0" applyFont="1" applyFill="1" applyBorder="1" applyAlignment="1" applyProtection="1">
      <alignment horizontal="center" vertical="center" wrapText="1"/>
      <protection hidden="1"/>
    </xf>
    <xf numFmtId="2" fontId="3" fillId="3" borderId="21" xfId="0" applyNumberFormat="1" applyFont="1" applyFill="1" applyBorder="1" applyAlignment="1" applyProtection="1">
      <alignment horizontal="center" vertical="center"/>
      <protection locked="0"/>
    </xf>
    <xf numFmtId="167" fontId="2" fillId="3" borderId="21" xfId="0" applyNumberFormat="1" applyFont="1" applyFill="1" applyBorder="1" applyAlignment="1" applyProtection="1">
      <alignment horizontal="center" vertical="center"/>
      <protection locked="0"/>
    </xf>
  </cellXfs>
  <cellStyles count="4">
    <cellStyle name="Millares_diseño jorge ramirez" xfId="2" xr:uid="{00000000-0005-0000-0000-000000000000}"/>
    <cellStyle name="Normal" xfId="0" builtinId="0"/>
    <cellStyle name="Normal 2 10" xfId="3" xr:uid="{00000000-0005-0000-0000-000002000000}"/>
    <cellStyle name="Porcentaje" xfId="1" builtinId="5"/>
  </cellStyles>
  <dxfs count="0"/>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15876</xdr:colOff>
      <xdr:row>1</xdr:row>
      <xdr:rowOff>23814</xdr:rowOff>
    </xdr:from>
    <xdr:to>
      <xdr:col>29</xdr:col>
      <xdr:colOff>261937</xdr:colOff>
      <xdr:row>1</xdr:row>
      <xdr:rowOff>2619375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30189" y="214314"/>
          <a:ext cx="14938373" cy="2595561"/>
        </a:xfrm>
        <a:prstGeom prst="rect">
          <a:avLst/>
        </a:prstGeom>
      </xdr:spPr>
    </xdr:pic>
    <xdr:clientData/>
  </xdr:twoCellAnchor>
  <xdr:twoCellAnchor editAs="oneCell">
    <xdr:from>
      <xdr:col>1</xdr:col>
      <xdr:colOff>6322</xdr:colOff>
      <xdr:row>77</xdr:row>
      <xdr:rowOff>95250</xdr:rowOff>
    </xdr:from>
    <xdr:to>
      <xdr:col>29</xdr:col>
      <xdr:colOff>250031</xdr:colOff>
      <xdr:row>88</xdr:row>
      <xdr:rowOff>142874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20635" y="21990844"/>
          <a:ext cx="14936021" cy="21669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LAS-BOG.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L'Concret%20y%20Pavimentos..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briqqueta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3.%20INFORMES%20LABORATORIO\1.INFORMES%20DE%20ENSAYO%20MEZCLA%20Y%20AGREGADOS\2012\2.INFORMES%20DE%20AGREGADOS\Informe%20de%20Agregados%202012.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Informe%20de%20Agregados%20(version%203).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ORMATOS%20SOATA.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GRADACIONA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Andrea%20Rodriguez\Mis%20documentos\01%20Alejo\00%20AMOYA\BASE%20LABORATORIO\GRADACIONES\F5-CCP-01h%20ANALISIS%20GRANULOMETRICO%20%20GRAVAS.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clasific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Wilson%20Pintor\Downloads\dise&#241;os%20wilson%2017.5%20MPa(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onciviles\10%20OTROS\2\17_Ensayos%20de%20laboratorio\05%20INFORMES%20ENVIADOS%20CERREJON\2008\04%20ABRIL\NAM\E0-CAC-07-01%20Analisis%20granulometrico%20(T1VTI)%20%20Transp#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onciviles\02.01%20AMOYA\02.01.05%20CCP\16.%20Laboratorio\Grad%20Filtr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Alejandro%20Ortiz\Desktop\DISE&#209;OS%20NUEVOS%20CONCRETO%2022%20mayo\DISE&#209;O%20CONCRETO%20toxementet.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GRADACIONB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
      <sheetName val="Recipiente"/>
      <sheetName val="Guia rec."/>
      <sheetName val="MEZCLAS"/>
      <sheetName val="Módulo1"/>
      <sheetName val="Módulo11"/>
      <sheetName val="Hoja1"/>
      <sheetName val="CLAS-BOG"/>
      <sheetName val="183-LAB-01-0260"/>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CONCRETO"/>
      <sheetName val="REMISIÓN CONCRETOS"/>
      <sheetName val="CONCRET. DESDE 24H"/>
      <sheetName val="CONCRET. 7-14-28 D"/>
      <sheetName val="NÚCLEOS"/>
      <sheetName val="BLOQUES-LADRILLOS"/>
      <sheetName val="MEZCLAS"/>
      <sheetName val="BELKELMAN"/>
      <sheetName val="Extracción S.S.S."/>
      <sheetName val="EXTRACCIÓN S.S.S. "/>
      <sheetName val="EXTRACCIÓN (PARAFINADA)"/>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row r="5">
          <cell r="AI5">
            <v>8</v>
          </cell>
        </row>
        <row r="6">
          <cell r="AI6">
            <v>7</v>
          </cell>
        </row>
        <row r="7">
          <cell r="AI7">
            <v>8</v>
          </cell>
        </row>
        <row r="8">
          <cell r="AI8">
            <v>9</v>
          </cell>
        </row>
        <row r="9">
          <cell r="AI9">
            <v>8</v>
          </cell>
        </row>
        <row r="10">
          <cell r="AI10">
            <v>9</v>
          </cell>
        </row>
        <row r="11">
          <cell r="AI11">
            <v>8</v>
          </cell>
        </row>
        <row r="12">
          <cell r="AI12">
            <v>8</v>
          </cell>
        </row>
        <row r="13">
          <cell r="AI13">
            <v>8</v>
          </cell>
        </row>
        <row r="14">
          <cell r="AI14">
            <v>10</v>
          </cell>
        </row>
        <row r="15">
          <cell r="AI15">
            <v>10</v>
          </cell>
        </row>
        <row r="16">
          <cell r="AI16">
            <v>8</v>
          </cell>
        </row>
        <row r="17">
          <cell r="AI17">
            <v>9</v>
          </cell>
        </row>
        <row r="18">
          <cell r="AI18">
            <v>9</v>
          </cell>
        </row>
        <row r="19">
          <cell r="AI19">
            <v>9</v>
          </cell>
        </row>
        <row r="20">
          <cell r="AI20">
            <v>9</v>
          </cell>
        </row>
        <row r="21">
          <cell r="AI21">
            <v>8</v>
          </cell>
        </row>
        <row r="22">
          <cell r="AI22">
            <v>9</v>
          </cell>
        </row>
        <row r="23">
          <cell r="AI23">
            <v>10</v>
          </cell>
        </row>
        <row r="24">
          <cell r="AI24">
            <v>9</v>
          </cell>
        </row>
        <row r="25">
          <cell r="AI25">
            <v>8</v>
          </cell>
        </row>
        <row r="26">
          <cell r="AI26">
            <v>10</v>
          </cell>
        </row>
        <row r="27">
          <cell r="AI27">
            <v>8</v>
          </cell>
        </row>
        <row r="28">
          <cell r="AI28">
            <v>10</v>
          </cell>
        </row>
        <row r="29">
          <cell r="AI29">
            <v>9</v>
          </cell>
        </row>
        <row r="30">
          <cell r="AI30">
            <v>9</v>
          </cell>
        </row>
        <row r="31">
          <cell r="AI31">
            <v>10</v>
          </cell>
        </row>
        <row r="32">
          <cell r="AI32">
            <v>9</v>
          </cell>
        </row>
        <row r="33">
          <cell r="AI33">
            <v>10</v>
          </cell>
        </row>
        <row r="34">
          <cell r="AI34">
            <v>9</v>
          </cell>
        </row>
        <row r="35">
          <cell r="AI35">
            <v>9</v>
          </cell>
        </row>
        <row r="36">
          <cell r="AI36">
            <v>7</v>
          </cell>
        </row>
        <row r="37">
          <cell r="AI37">
            <v>9</v>
          </cell>
        </row>
        <row r="38">
          <cell r="AI38">
            <v>9</v>
          </cell>
        </row>
        <row r="39">
          <cell r="AI39">
            <v>9</v>
          </cell>
        </row>
        <row r="40">
          <cell r="AI40">
            <v>10</v>
          </cell>
        </row>
        <row r="41">
          <cell r="AI41">
            <v>8</v>
          </cell>
        </row>
        <row r="42">
          <cell r="AI42">
            <v>8</v>
          </cell>
        </row>
        <row r="43">
          <cell r="AI43">
            <v>7</v>
          </cell>
        </row>
        <row r="44">
          <cell r="AI44">
            <v>11</v>
          </cell>
        </row>
        <row r="45">
          <cell r="AI45">
            <v>8</v>
          </cell>
        </row>
        <row r="46">
          <cell r="AI46">
            <v>8</v>
          </cell>
        </row>
        <row r="47">
          <cell r="AI47">
            <v>8</v>
          </cell>
        </row>
        <row r="48">
          <cell r="AI48">
            <v>8.5</v>
          </cell>
        </row>
        <row r="49">
          <cell r="AI49">
            <v>9</v>
          </cell>
        </row>
        <row r="50">
          <cell r="AI50">
            <v>8</v>
          </cell>
        </row>
        <row r="51">
          <cell r="AI51">
            <v>9</v>
          </cell>
        </row>
        <row r="52">
          <cell r="AI52">
            <v>10</v>
          </cell>
        </row>
        <row r="53">
          <cell r="AI53">
            <v>9</v>
          </cell>
        </row>
        <row r="54">
          <cell r="AI54">
            <v>8</v>
          </cell>
        </row>
        <row r="55">
          <cell r="AI55">
            <v>10</v>
          </cell>
        </row>
        <row r="56">
          <cell r="AI56">
            <v>8.6</v>
          </cell>
        </row>
        <row r="57">
          <cell r="AI57">
            <v>9.5</v>
          </cell>
        </row>
        <row r="58">
          <cell r="AI58">
            <v>9</v>
          </cell>
        </row>
        <row r="59">
          <cell r="AI59">
            <v>9</v>
          </cell>
        </row>
        <row r="60">
          <cell r="AI60">
            <v>9</v>
          </cell>
        </row>
        <row r="61">
          <cell r="AI61">
            <v>7.5</v>
          </cell>
        </row>
        <row r="62">
          <cell r="AI62">
            <v>8</v>
          </cell>
        </row>
        <row r="63">
          <cell r="AI63">
            <v>9</v>
          </cell>
        </row>
        <row r="64">
          <cell r="AI64">
            <v>9</v>
          </cell>
        </row>
        <row r="65">
          <cell r="AI65">
            <v>8.5</v>
          </cell>
        </row>
        <row r="66">
          <cell r="AI66">
            <v>9</v>
          </cell>
        </row>
        <row r="67">
          <cell r="AI67">
            <v>8</v>
          </cell>
        </row>
        <row r="68">
          <cell r="AI68">
            <v>9</v>
          </cell>
        </row>
        <row r="69">
          <cell r="AI69">
            <v>7.5</v>
          </cell>
        </row>
        <row r="70">
          <cell r="AI70">
            <v>8.5</v>
          </cell>
        </row>
        <row r="71">
          <cell r="AI71">
            <v>0</v>
          </cell>
        </row>
        <row r="72">
          <cell r="AI72">
            <v>0</v>
          </cell>
        </row>
        <row r="73">
          <cell r="AI73">
            <v>9</v>
          </cell>
        </row>
        <row r="74">
          <cell r="AI74">
            <v>8</v>
          </cell>
        </row>
        <row r="75">
          <cell r="AI75">
            <v>9</v>
          </cell>
        </row>
        <row r="76">
          <cell r="AI76">
            <v>9.5</v>
          </cell>
        </row>
        <row r="77">
          <cell r="AI77">
            <v>9</v>
          </cell>
        </row>
        <row r="78">
          <cell r="AI78">
            <v>10.5</v>
          </cell>
        </row>
        <row r="79">
          <cell r="AI79">
            <v>8</v>
          </cell>
        </row>
        <row r="80">
          <cell r="AI80">
            <v>8.5</v>
          </cell>
        </row>
        <row r="81">
          <cell r="AI81">
            <v>9</v>
          </cell>
        </row>
        <row r="82">
          <cell r="AI82">
            <v>9</v>
          </cell>
        </row>
        <row r="83">
          <cell r="AI83">
            <v>0</v>
          </cell>
        </row>
        <row r="84">
          <cell r="AI84">
            <v>0</v>
          </cell>
        </row>
        <row r="85">
          <cell r="AI85">
            <v>0</v>
          </cell>
        </row>
        <row r="86">
          <cell r="AI86">
            <v>0</v>
          </cell>
        </row>
        <row r="87">
          <cell r="AI87">
            <v>0</v>
          </cell>
        </row>
        <row r="88">
          <cell r="AI88">
            <v>0</v>
          </cell>
        </row>
        <row r="89">
          <cell r="AI89">
            <v>0</v>
          </cell>
        </row>
        <row r="90">
          <cell r="AI90">
            <v>0</v>
          </cell>
        </row>
        <row r="91">
          <cell r="AI91">
            <v>0</v>
          </cell>
        </row>
        <row r="92">
          <cell r="AI92">
            <v>0</v>
          </cell>
        </row>
        <row r="93">
          <cell r="AI93">
            <v>0</v>
          </cell>
        </row>
        <row r="94">
          <cell r="AI94">
            <v>0</v>
          </cell>
        </row>
        <row r="95">
          <cell r="AI95">
            <v>0</v>
          </cell>
        </row>
        <row r="96">
          <cell r="AI96">
            <v>0</v>
          </cell>
        </row>
        <row r="97">
          <cell r="AI97">
            <v>0</v>
          </cell>
        </row>
        <row r="98">
          <cell r="AI98">
            <v>0</v>
          </cell>
        </row>
        <row r="99">
          <cell r="AI99">
            <v>0</v>
          </cell>
        </row>
        <row r="100">
          <cell r="AI100">
            <v>0</v>
          </cell>
        </row>
        <row r="101">
          <cell r="AI101">
            <v>0</v>
          </cell>
        </row>
        <row r="102">
          <cell r="AI102">
            <v>0</v>
          </cell>
        </row>
        <row r="103">
          <cell r="AI103">
            <v>0</v>
          </cell>
        </row>
        <row r="104">
          <cell r="AI104">
            <v>0</v>
          </cell>
        </row>
        <row r="105">
          <cell r="AI105">
            <v>0</v>
          </cell>
        </row>
        <row r="106">
          <cell r="AI106">
            <v>0</v>
          </cell>
        </row>
        <row r="107">
          <cell r="AI107">
            <v>0</v>
          </cell>
        </row>
        <row r="108">
          <cell r="AI108">
            <v>0</v>
          </cell>
        </row>
        <row r="109">
          <cell r="AI109">
            <v>0</v>
          </cell>
        </row>
        <row r="110">
          <cell r="AI110">
            <v>0</v>
          </cell>
        </row>
        <row r="111">
          <cell r="AI111">
            <v>0</v>
          </cell>
        </row>
        <row r="112">
          <cell r="AI112">
            <v>0</v>
          </cell>
        </row>
        <row r="113">
          <cell r="AI113">
            <v>0</v>
          </cell>
        </row>
        <row r="114">
          <cell r="AI114">
            <v>0</v>
          </cell>
        </row>
        <row r="115">
          <cell r="AI115">
            <v>0</v>
          </cell>
        </row>
        <row r="116">
          <cell r="AI116">
            <v>0</v>
          </cell>
        </row>
        <row r="117">
          <cell r="AI117">
            <v>0</v>
          </cell>
        </row>
        <row r="118">
          <cell r="AI118">
            <v>0</v>
          </cell>
        </row>
        <row r="119">
          <cell r="AI119">
            <v>0</v>
          </cell>
        </row>
        <row r="120">
          <cell r="AI120">
            <v>0</v>
          </cell>
        </row>
        <row r="121">
          <cell r="AI121">
            <v>0</v>
          </cell>
        </row>
        <row r="122">
          <cell r="AI122">
            <v>0</v>
          </cell>
        </row>
        <row r="123">
          <cell r="AI123">
            <v>0</v>
          </cell>
        </row>
        <row r="124">
          <cell r="AI124">
            <v>0</v>
          </cell>
        </row>
        <row r="125">
          <cell r="AI125">
            <v>0</v>
          </cell>
        </row>
        <row r="126">
          <cell r="AI126">
            <v>0</v>
          </cell>
        </row>
        <row r="127">
          <cell r="AI127">
            <v>0</v>
          </cell>
        </row>
        <row r="128">
          <cell r="AI128">
            <v>0</v>
          </cell>
        </row>
        <row r="129">
          <cell r="AI129">
            <v>0</v>
          </cell>
        </row>
        <row r="130">
          <cell r="AI130">
            <v>0</v>
          </cell>
        </row>
        <row r="131">
          <cell r="AI131">
            <v>0</v>
          </cell>
        </row>
        <row r="132">
          <cell r="AI132">
            <v>0</v>
          </cell>
        </row>
        <row r="133">
          <cell r="AI133">
            <v>0</v>
          </cell>
        </row>
        <row r="134">
          <cell r="AI134">
            <v>0</v>
          </cell>
        </row>
        <row r="135">
          <cell r="AI135">
            <v>0</v>
          </cell>
        </row>
        <row r="136">
          <cell r="AI136">
            <v>0</v>
          </cell>
        </row>
        <row r="137">
          <cell r="AI137">
            <v>0</v>
          </cell>
        </row>
        <row r="138">
          <cell r="AI138">
            <v>0</v>
          </cell>
        </row>
        <row r="139">
          <cell r="AI139">
            <v>0</v>
          </cell>
        </row>
        <row r="140">
          <cell r="AI140">
            <v>0</v>
          </cell>
        </row>
        <row r="141">
          <cell r="AI141">
            <v>0</v>
          </cell>
        </row>
        <row r="142">
          <cell r="AI142">
            <v>0</v>
          </cell>
        </row>
        <row r="143">
          <cell r="AI143">
            <v>0</v>
          </cell>
        </row>
        <row r="144">
          <cell r="AI144">
            <v>0</v>
          </cell>
        </row>
        <row r="145">
          <cell r="AI145">
            <v>0</v>
          </cell>
        </row>
        <row r="146">
          <cell r="AI146">
            <v>0</v>
          </cell>
        </row>
        <row r="147">
          <cell r="AI147">
            <v>0</v>
          </cell>
        </row>
        <row r="148">
          <cell r="AI148">
            <v>0</v>
          </cell>
        </row>
        <row r="149">
          <cell r="AI149">
            <v>0</v>
          </cell>
        </row>
        <row r="150">
          <cell r="AI150">
            <v>0</v>
          </cell>
        </row>
        <row r="151">
          <cell r="AI151">
            <v>0</v>
          </cell>
        </row>
        <row r="152">
          <cell r="AI152">
            <v>0</v>
          </cell>
        </row>
        <row r="153">
          <cell r="AI153">
            <v>0</v>
          </cell>
        </row>
        <row r="154">
          <cell r="AI154">
            <v>0</v>
          </cell>
        </row>
        <row r="155">
          <cell r="AI155">
            <v>0</v>
          </cell>
        </row>
        <row r="156">
          <cell r="AI156">
            <v>0</v>
          </cell>
        </row>
        <row r="157">
          <cell r="AI157">
            <v>0</v>
          </cell>
        </row>
        <row r="158">
          <cell r="AI158">
            <v>0</v>
          </cell>
        </row>
        <row r="159">
          <cell r="AI159">
            <v>0</v>
          </cell>
        </row>
        <row r="160">
          <cell r="AI160">
            <v>0</v>
          </cell>
        </row>
        <row r="161">
          <cell r="AI161">
            <v>0</v>
          </cell>
        </row>
        <row r="162">
          <cell r="AI162">
            <v>0</v>
          </cell>
        </row>
        <row r="163">
          <cell r="AI163">
            <v>0</v>
          </cell>
        </row>
        <row r="164">
          <cell r="AI164">
            <v>0</v>
          </cell>
        </row>
        <row r="165">
          <cell r="AI165">
            <v>0</v>
          </cell>
        </row>
        <row r="166">
          <cell r="AI166">
            <v>0</v>
          </cell>
        </row>
        <row r="167">
          <cell r="AI167">
            <v>0</v>
          </cell>
        </row>
        <row r="168">
          <cell r="AI168">
            <v>0</v>
          </cell>
        </row>
        <row r="169">
          <cell r="AI169">
            <v>0</v>
          </cell>
        </row>
        <row r="170">
          <cell r="AI170">
            <v>0</v>
          </cell>
        </row>
        <row r="171">
          <cell r="AI171">
            <v>0</v>
          </cell>
        </row>
        <row r="172">
          <cell r="AI172">
            <v>0</v>
          </cell>
        </row>
        <row r="173">
          <cell r="AI173">
            <v>0</v>
          </cell>
        </row>
        <row r="174">
          <cell r="AI174">
            <v>0</v>
          </cell>
        </row>
        <row r="175">
          <cell r="AI175">
            <v>0</v>
          </cell>
        </row>
        <row r="176">
          <cell r="AI176">
            <v>0</v>
          </cell>
        </row>
        <row r="177">
          <cell r="AI177">
            <v>0</v>
          </cell>
        </row>
        <row r="178">
          <cell r="AI178">
            <v>0</v>
          </cell>
        </row>
        <row r="179">
          <cell r="AI179">
            <v>0</v>
          </cell>
        </row>
        <row r="180">
          <cell r="AI180">
            <v>0</v>
          </cell>
        </row>
        <row r="181">
          <cell r="AI181">
            <v>0</v>
          </cell>
        </row>
        <row r="182">
          <cell r="AI182">
            <v>0</v>
          </cell>
        </row>
        <row r="183">
          <cell r="AI183">
            <v>0</v>
          </cell>
        </row>
        <row r="184">
          <cell r="AI184">
            <v>0</v>
          </cell>
        </row>
        <row r="185">
          <cell r="AI185">
            <v>0</v>
          </cell>
        </row>
        <row r="186">
          <cell r="AI186">
            <v>0</v>
          </cell>
        </row>
        <row r="187">
          <cell r="AI187">
            <v>0</v>
          </cell>
        </row>
        <row r="188">
          <cell r="AI188">
            <v>0</v>
          </cell>
        </row>
        <row r="189">
          <cell r="AI189">
            <v>0</v>
          </cell>
        </row>
        <row r="190">
          <cell r="AI190">
            <v>0</v>
          </cell>
        </row>
        <row r="191">
          <cell r="AI191">
            <v>0</v>
          </cell>
        </row>
        <row r="192">
          <cell r="AI192">
            <v>0</v>
          </cell>
        </row>
        <row r="193">
          <cell r="AI193">
            <v>0</v>
          </cell>
        </row>
        <row r="194">
          <cell r="AI194">
            <v>0</v>
          </cell>
        </row>
        <row r="195">
          <cell r="AI195">
            <v>0</v>
          </cell>
        </row>
        <row r="196">
          <cell r="AI196">
            <v>0</v>
          </cell>
        </row>
        <row r="197">
          <cell r="AI197">
            <v>0</v>
          </cell>
        </row>
        <row r="198">
          <cell r="AI198">
            <v>0</v>
          </cell>
        </row>
        <row r="199">
          <cell r="AI199">
            <v>0</v>
          </cell>
        </row>
        <row r="200">
          <cell r="AI200">
            <v>0</v>
          </cell>
        </row>
        <row r="201">
          <cell r="AI201">
            <v>0</v>
          </cell>
        </row>
        <row r="202">
          <cell r="AI202">
            <v>0</v>
          </cell>
        </row>
        <row r="203">
          <cell r="AI203">
            <v>0</v>
          </cell>
        </row>
        <row r="204">
          <cell r="AI204">
            <v>0</v>
          </cell>
        </row>
        <row r="205">
          <cell r="AI205">
            <v>0</v>
          </cell>
        </row>
        <row r="206">
          <cell r="AI206">
            <v>0</v>
          </cell>
        </row>
        <row r="207">
          <cell r="AI207">
            <v>0</v>
          </cell>
        </row>
        <row r="208">
          <cell r="AI208">
            <v>0</v>
          </cell>
        </row>
        <row r="209">
          <cell r="AI209">
            <v>0</v>
          </cell>
        </row>
        <row r="210">
          <cell r="AI210">
            <v>0</v>
          </cell>
        </row>
        <row r="211">
          <cell r="AI211">
            <v>0</v>
          </cell>
        </row>
        <row r="212">
          <cell r="AI212">
            <v>0</v>
          </cell>
        </row>
        <row r="213">
          <cell r="AI213">
            <v>0</v>
          </cell>
        </row>
        <row r="214">
          <cell r="AI214">
            <v>0</v>
          </cell>
        </row>
        <row r="215">
          <cell r="AI215">
            <v>0</v>
          </cell>
        </row>
        <row r="216">
          <cell r="AI216">
            <v>0</v>
          </cell>
        </row>
        <row r="217">
          <cell r="AI217">
            <v>0</v>
          </cell>
        </row>
        <row r="218">
          <cell r="AI218">
            <v>0</v>
          </cell>
        </row>
        <row r="219">
          <cell r="AI219">
            <v>0</v>
          </cell>
        </row>
        <row r="220">
          <cell r="AI220">
            <v>0</v>
          </cell>
        </row>
        <row r="221">
          <cell r="AI221">
            <v>0</v>
          </cell>
        </row>
        <row r="222">
          <cell r="AI222">
            <v>0</v>
          </cell>
        </row>
        <row r="223">
          <cell r="AI223">
            <v>0</v>
          </cell>
        </row>
        <row r="224">
          <cell r="AI224">
            <v>0</v>
          </cell>
        </row>
        <row r="225">
          <cell r="AI225">
            <v>0</v>
          </cell>
        </row>
        <row r="226">
          <cell r="AI226">
            <v>0</v>
          </cell>
        </row>
        <row r="227">
          <cell r="AI227">
            <v>0</v>
          </cell>
        </row>
        <row r="228">
          <cell r="AI228">
            <v>0</v>
          </cell>
        </row>
        <row r="229">
          <cell r="AI229">
            <v>0</v>
          </cell>
        </row>
        <row r="230">
          <cell r="AI230">
            <v>0</v>
          </cell>
        </row>
        <row r="231">
          <cell r="AI231">
            <v>0</v>
          </cell>
        </row>
        <row r="232">
          <cell r="AI232">
            <v>0</v>
          </cell>
        </row>
        <row r="233">
          <cell r="AI233">
            <v>0</v>
          </cell>
        </row>
        <row r="234">
          <cell r="AI234">
            <v>0</v>
          </cell>
        </row>
        <row r="235">
          <cell r="AI235">
            <v>0</v>
          </cell>
        </row>
        <row r="236">
          <cell r="AI236">
            <v>0</v>
          </cell>
        </row>
        <row r="237">
          <cell r="AI237">
            <v>0</v>
          </cell>
        </row>
        <row r="238">
          <cell r="AI238">
            <v>0</v>
          </cell>
        </row>
        <row r="239">
          <cell r="AI239">
            <v>0</v>
          </cell>
        </row>
        <row r="240">
          <cell r="AI240">
            <v>0</v>
          </cell>
        </row>
        <row r="241">
          <cell r="AI241">
            <v>0</v>
          </cell>
        </row>
        <row r="242">
          <cell r="AI242">
            <v>0</v>
          </cell>
        </row>
        <row r="243">
          <cell r="AI243">
            <v>0</v>
          </cell>
        </row>
        <row r="244">
          <cell r="AI244">
            <v>0</v>
          </cell>
        </row>
        <row r="245">
          <cell r="AI245">
            <v>0</v>
          </cell>
        </row>
        <row r="246">
          <cell r="AI246">
            <v>0</v>
          </cell>
        </row>
        <row r="247">
          <cell r="AI247">
            <v>0</v>
          </cell>
        </row>
        <row r="248">
          <cell r="AI248">
            <v>0</v>
          </cell>
        </row>
        <row r="249">
          <cell r="AI249">
            <v>0</v>
          </cell>
        </row>
        <row r="250">
          <cell r="AI250">
            <v>0</v>
          </cell>
        </row>
        <row r="251">
          <cell r="AI251">
            <v>0</v>
          </cell>
        </row>
        <row r="252">
          <cell r="AI252">
            <v>0</v>
          </cell>
        </row>
        <row r="253">
          <cell r="AI253">
            <v>0</v>
          </cell>
        </row>
        <row r="254">
          <cell r="AI254">
            <v>0</v>
          </cell>
        </row>
        <row r="255">
          <cell r="AI255">
            <v>0</v>
          </cell>
        </row>
        <row r="256">
          <cell r="AI256">
            <v>0</v>
          </cell>
        </row>
        <row r="257">
          <cell r="AI257">
            <v>0</v>
          </cell>
        </row>
        <row r="258">
          <cell r="AI258">
            <v>0</v>
          </cell>
        </row>
        <row r="259">
          <cell r="AI259">
            <v>0</v>
          </cell>
        </row>
        <row r="260">
          <cell r="AI260">
            <v>0</v>
          </cell>
        </row>
        <row r="261">
          <cell r="AI261">
            <v>0</v>
          </cell>
        </row>
        <row r="262">
          <cell r="AI262">
            <v>0</v>
          </cell>
        </row>
        <row r="263">
          <cell r="AI263">
            <v>0</v>
          </cell>
        </row>
        <row r="264">
          <cell r="AI264">
            <v>0</v>
          </cell>
        </row>
        <row r="265">
          <cell r="AI265">
            <v>0</v>
          </cell>
        </row>
        <row r="266">
          <cell r="AI266">
            <v>0</v>
          </cell>
        </row>
        <row r="267">
          <cell r="AI267">
            <v>0</v>
          </cell>
        </row>
        <row r="268">
          <cell r="AI268">
            <v>0</v>
          </cell>
        </row>
        <row r="269">
          <cell r="AI269">
            <v>0</v>
          </cell>
        </row>
        <row r="270">
          <cell r="AI270">
            <v>0</v>
          </cell>
        </row>
        <row r="271">
          <cell r="AI271">
            <v>0</v>
          </cell>
        </row>
        <row r="272">
          <cell r="AI272">
            <v>0</v>
          </cell>
        </row>
        <row r="273">
          <cell r="AI273">
            <v>0</v>
          </cell>
        </row>
        <row r="274">
          <cell r="AI274">
            <v>0</v>
          </cell>
        </row>
        <row r="275">
          <cell r="AI275">
            <v>0</v>
          </cell>
        </row>
        <row r="276">
          <cell r="AI276">
            <v>0</v>
          </cell>
        </row>
        <row r="277">
          <cell r="AI277">
            <v>0</v>
          </cell>
        </row>
        <row r="278">
          <cell r="AI278">
            <v>0</v>
          </cell>
        </row>
        <row r="279">
          <cell r="AI279">
            <v>0</v>
          </cell>
        </row>
        <row r="280">
          <cell r="AI280">
            <v>0</v>
          </cell>
        </row>
        <row r="281">
          <cell r="AI281">
            <v>0</v>
          </cell>
        </row>
        <row r="282">
          <cell r="AI282">
            <v>0</v>
          </cell>
        </row>
        <row r="283">
          <cell r="AI283">
            <v>0</v>
          </cell>
        </row>
        <row r="284">
          <cell r="AI284">
            <v>0</v>
          </cell>
        </row>
        <row r="285">
          <cell r="AI285">
            <v>0</v>
          </cell>
        </row>
        <row r="286">
          <cell r="AI286">
            <v>0</v>
          </cell>
        </row>
        <row r="287">
          <cell r="AI287">
            <v>0</v>
          </cell>
        </row>
        <row r="288">
          <cell r="AI288">
            <v>0</v>
          </cell>
        </row>
        <row r="289">
          <cell r="AI289">
            <v>0</v>
          </cell>
        </row>
        <row r="290">
          <cell r="AI290">
            <v>0</v>
          </cell>
        </row>
        <row r="291">
          <cell r="AI291">
            <v>0</v>
          </cell>
        </row>
        <row r="292">
          <cell r="AI292">
            <v>0</v>
          </cell>
        </row>
        <row r="293">
          <cell r="AI293">
            <v>0</v>
          </cell>
        </row>
        <row r="294">
          <cell r="AI294">
            <v>0</v>
          </cell>
        </row>
        <row r="295">
          <cell r="AI295">
            <v>0</v>
          </cell>
        </row>
        <row r="296">
          <cell r="AI296">
            <v>0</v>
          </cell>
        </row>
        <row r="297">
          <cell r="AI297">
            <v>0</v>
          </cell>
        </row>
        <row r="298">
          <cell r="AI298">
            <v>0</v>
          </cell>
        </row>
        <row r="299">
          <cell r="AI299">
            <v>0</v>
          </cell>
        </row>
        <row r="300">
          <cell r="AI300">
            <v>0</v>
          </cell>
        </row>
        <row r="301">
          <cell r="AI301">
            <v>0</v>
          </cell>
        </row>
        <row r="302">
          <cell r="AI302">
            <v>0</v>
          </cell>
        </row>
        <row r="303">
          <cell r="AI303">
            <v>0</v>
          </cell>
        </row>
        <row r="304">
          <cell r="AI304">
            <v>0</v>
          </cell>
        </row>
        <row r="305">
          <cell r="AI305">
            <v>0</v>
          </cell>
        </row>
        <row r="306">
          <cell r="AI306">
            <v>0</v>
          </cell>
        </row>
        <row r="307">
          <cell r="AI307">
            <v>0</v>
          </cell>
        </row>
        <row r="308">
          <cell r="AI308">
            <v>0</v>
          </cell>
        </row>
        <row r="309">
          <cell r="AI309">
            <v>0</v>
          </cell>
        </row>
        <row r="310">
          <cell r="AI310">
            <v>0</v>
          </cell>
        </row>
        <row r="311">
          <cell r="AI311">
            <v>0</v>
          </cell>
        </row>
        <row r="312">
          <cell r="AI312">
            <v>0</v>
          </cell>
        </row>
        <row r="313">
          <cell r="AI313">
            <v>0</v>
          </cell>
        </row>
        <row r="314">
          <cell r="AI314">
            <v>0</v>
          </cell>
        </row>
        <row r="315">
          <cell r="AI315">
            <v>0</v>
          </cell>
        </row>
        <row r="316">
          <cell r="AI316">
            <v>0</v>
          </cell>
        </row>
        <row r="317">
          <cell r="AI317">
            <v>0</v>
          </cell>
        </row>
        <row r="318">
          <cell r="AI318">
            <v>0</v>
          </cell>
        </row>
        <row r="319">
          <cell r="AI319">
            <v>0</v>
          </cell>
        </row>
        <row r="320">
          <cell r="AI320">
            <v>0</v>
          </cell>
        </row>
        <row r="321">
          <cell r="AI321">
            <v>0</v>
          </cell>
        </row>
        <row r="322">
          <cell r="AI322">
            <v>0</v>
          </cell>
        </row>
        <row r="323">
          <cell r="AI323">
            <v>0</v>
          </cell>
        </row>
        <row r="324">
          <cell r="AI324">
            <v>0</v>
          </cell>
        </row>
        <row r="325">
          <cell r="AI325">
            <v>0</v>
          </cell>
        </row>
        <row r="326">
          <cell r="AI326">
            <v>0</v>
          </cell>
        </row>
        <row r="327">
          <cell r="AI327">
            <v>0</v>
          </cell>
        </row>
        <row r="328">
          <cell r="AI328">
            <v>0</v>
          </cell>
        </row>
        <row r="329">
          <cell r="AI329">
            <v>0</v>
          </cell>
        </row>
        <row r="330">
          <cell r="AI330">
            <v>0</v>
          </cell>
        </row>
        <row r="331">
          <cell r="AI331">
            <v>0</v>
          </cell>
        </row>
        <row r="332">
          <cell r="AI332">
            <v>0</v>
          </cell>
        </row>
        <row r="333">
          <cell r="AI333">
            <v>0</v>
          </cell>
        </row>
        <row r="334">
          <cell r="AI334">
            <v>0</v>
          </cell>
        </row>
        <row r="335">
          <cell r="AI335">
            <v>0</v>
          </cell>
        </row>
        <row r="336">
          <cell r="AI336">
            <v>0</v>
          </cell>
        </row>
        <row r="337">
          <cell r="AI337">
            <v>0</v>
          </cell>
        </row>
        <row r="338">
          <cell r="AI338">
            <v>0</v>
          </cell>
        </row>
        <row r="339">
          <cell r="AI339">
            <v>0</v>
          </cell>
        </row>
        <row r="340">
          <cell r="AI340">
            <v>0</v>
          </cell>
        </row>
        <row r="341">
          <cell r="AI341">
            <v>0</v>
          </cell>
        </row>
        <row r="342">
          <cell r="AI342">
            <v>0</v>
          </cell>
        </row>
        <row r="343">
          <cell r="AI343">
            <v>0</v>
          </cell>
        </row>
        <row r="344">
          <cell r="AI344">
            <v>0</v>
          </cell>
        </row>
        <row r="345">
          <cell r="AI345">
            <v>0</v>
          </cell>
        </row>
        <row r="346">
          <cell r="AI346">
            <v>0</v>
          </cell>
        </row>
        <row r="347">
          <cell r="AI347">
            <v>0</v>
          </cell>
        </row>
        <row r="348">
          <cell r="AI348">
            <v>0</v>
          </cell>
        </row>
        <row r="349">
          <cell r="AI349">
            <v>0</v>
          </cell>
        </row>
        <row r="350">
          <cell r="AI350">
            <v>0</v>
          </cell>
        </row>
        <row r="351">
          <cell r="AI351">
            <v>0</v>
          </cell>
        </row>
        <row r="352">
          <cell r="AI352">
            <v>0</v>
          </cell>
        </row>
        <row r="353">
          <cell r="AI353">
            <v>0</v>
          </cell>
        </row>
        <row r="354">
          <cell r="AI354">
            <v>0</v>
          </cell>
        </row>
        <row r="355">
          <cell r="AI355">
            <v>0</v>
          </cell>
        </row>
        <row r="356">
          <cell r="AI356">
            <v>0</v>
          </cell>
        </row>
        <row r="357">
          <cell r="AI357">
            <v>0</v>
          </cell>
        </row>
        <row r="358">
          <cell r="AI358">
            <v>0</v>
          </cell>
        </row>
        <row r="359">
          <cell r="AI359">
            <v>0</v>
          </cell>
        </row>
        <row r="360">
          <cell r="AI360">
            <v>0</v>
          </cell>
        </row>
        <row r="361">
          <cell r="AI361">
            <v>0</v>
          </cell>
        </row>
        <row r="362">
          <cell r="AI362">
            <v>0</v>
          </cell>
        </row>
        <row r="363">
          <cell r="AI363">
            <v>0</v>
          </cell>
        </row>
        <row r="364">
          <cell r="AI364">
            <v>0</v>
          </cell>
        </row>
        <row r="365">
          <cell r="AI365">
            <v>0</v>
          </cell>
        </row>
        <row r="366">
          <cell r="AI366">
            <v>0</v>
          </cell>
        </row>
        <row r="367">
          <cell r="AI367">
            <v>0</v>
          </cell>
        </row>
        <row r="368">
          <cell r="AI368">
            <v>0</v>
          </cell>
        </row>
        <row r="369">
          <cell r="AI369">
            <v>0</v>
          </cell>
        </row>
        <row r="370">
          <cell r="AI370">
            <v>0</v>
          </cell>
        </row>
        <row r="371">
          <cell r="AI371">
            <v>0</v>
          </cell>
        </row>
        <row r="372">
          <cell r="AI372">
            <v>0</v>
          </cell>
        </row>
        <row r="373">
          <cell r="AI373">
            <v>0</v>
          </cell>
        </row>
        <row r="374">
          <cell r="AI374">
            <v>0</v>
          </cell>
        </row>
        <row r="375">
          <cell r="AI375">
            <v>0</v>
          </cell>
        </row>
        <row r="376">
          <cell r="AI376">
            <v>0</v>
          </cell>
        </row>
        <row r="377">
          <cell r="AI377">
            <v>0</v>
          </cell>
        </row>
        <row r="378">
          <cell r="AI378">
            <v>0</v>
          </cell>
        </row>
        <row r="379">
          <cell r="AI379">
            <v>0</v>
          </cell>
        </row>
        <row r="380">
          <cell r="AI380">
            <v>0</v>
          </cell>
        </row>
        <row r="381">
          <cell r="AI381">
            <v>0</v>
          </cell>
        </row>
        <row r="382">
          <cell r="AI382">
            <v>0</v>
          </cell>
        </row>
        <row r="383">
          <cell r="AI383">
            <v>0</v>
          </cell>
        </row>
        <row r="384">
          <cell r="AI384">
            <v>0</v>
          </cell>
        </row>
        <row r="385">
          <cell r="AI385">
            <v>0</v>
          </cell>
        </row>
        <row r="386">
          <cell r="AI386">
            <v>0</v>
          </cell>
        </row>
        <row r="387">
          <cell r="AI387">
            <v>0</v>
          </cell>
        </row>
        <row r="388">
          <cell r="AI388">
            <v>0</v>
          </cell>
        </row>
        <row r="389">
          <cell r="AI389">
            <v>0</v>
          </cell>
        </row>
        <row r="390">
          <cell r="AI390">
            <v>0</v>
          </cell>
        </row>
        <row r="391">
          <cell r="AI391">
            <v>0</v>
          </cell>
        </row>
        <row r="392">
          <cell r="AI392">
            <v>0</v>
          </cell>
        </row>
        <row r="393">
          <cell r="AI393">
            <v>0</v>
          </cell>
        </row>
        <row r="394">
          <cell r="AI394">
            <v>0</v>
          </cell>
        </row>
        <row r="395">
          <cell r="AI395">
            <v>0</v>
          </cell>
        </row>
        <row r="396">
          <cell r="AI396">
            <v>0</v>
          </cell>
        </row>
        <row r="397">
          <cell r="AI397">
            <v>0</v>
          </cell>
        </row>
        <row r="398">
          <cell r="AI398">
            <v>0</v>
          </cell>
        </row>
        <row r="399">
          <cell r="AI399">
            <v>0</v>
          </cell>
        </row>
        <row r="400">
          <cell r="AI400">
            <v>0</v>
          </cell>
        </row>
        <row r="401">
          <cell r="AI401">
            <v>0</v>
          </cell>
        </row>
        <row r="402">
          <cell r="AI402">
            <v>0</v>
          </cell>
        </row>
        <row r="403">
          <cell r="AI403">
            <v>0</v>
          </cell>
        </row>
        <row r="404">
          <cell r="AI404">
            <v>0</v>
          </cell>
        </row>
        <row r="405">
          <cell r="AI405">
            <v>0</v>
          </cell>
        </row>
        <row r="406">
          <cell r="AI406">
            <v>0</v>
          </cell>
        </row>
        <row r="407">
          <cell r="AI407">
            <v>0</v>
          </cell>
        </row>
        <row r="408">
          <cell r="AI408">
            <v>0</v>
          </cell>
        </row>
        <row r="409">
          <cell r="AI409">
            <v>0</v>
          </cell>
        </row>
        <row r="410">
          <cell r="AI410">
            <v>0</v>
          </cell>
        </row>
        <row r="411">
          <cell r="AI411">
            <v>0</v>
          </cell>
        </row>
        <row r="412">
          <cell r="AI412">
            <v>0</v>
          </cell>
        </row>
        <row r="413">
          <cell r="AI413">
            <v>0</v>
          </cell>
        </row>
        <row r="414">
          <cell r="AI414">
            <v>0</v>
          </cell>
        </row>
        <row r="415">
          <cell r="AI415">
            <v>0</v>
          </cell>
        </row>
        <row r="416">
          <cell r="AI416">
            <v>0</v>
          </cell>
        </row>
        <row r="417">
          <cell r="AI417">
            <v>0</v>
          </cell>
        </row>
        <row r="418">
          <cell r="AI418">
            <v>0</v>
          </cell>
        </row>
        <row r="419">
          <cell r="AI419">
            <v>0</v>
          </cell>
        </row>
        <row r="420">
          <cell r="AI420">
            <v>0</v>
          </cell>
        </row>
        <row r="421">
          <cell r="AI421">
            <v>0</v>
          </cell>
        </row>
        <row r="422">
          <cell r="AI422">
            <v>0</v>
          </cell>
        </row>
        <row r="423">
          <cell r="AI423">
            <v>0</v>
          </cell>
        </row>
        <row r="424">
          <cell r="AI424">
            <v>0</v>
          </cell>
        </row>
        <row r="425">
          <cell r="AI425">
            <v>0</v>
          </cell>
        </row>
        <row r="426">
          <cell r="AI426">
            <v>0</v>
          </cell>
        </row>
        <row r="427">
          <cell r="AI427">
            <v>0</v>
          </cell>
        </row>
        <row r="428">
          <cell r="AI428">
            <v>0</v>
          </cell>
        </row>
        <row r="429">
          <cell r="AI429">
            <v>0</v>
          </cell>
        </row>
        <row r="430">
          <cell r="AI430">
            <v>0</v>
          </cell>
        </row>
        <row r="431">
          <cell r="AI431">
            <v>0</v>
          </cell>
        </row>
        <row r="432">
          <cell r="AI432">
            <v>0</v>
          </cell>
        </row>
        <row r="433">
          <cell r="AI433">
            <v>0</v>
          </cell>
        </row>
        <row r="434">
          <cell r="AI434">
            <v>0</v>
          </cell>
        </row>
        <row r="435">
          <cell r="AI435">
            <v>0</v>
          </cell>
        </row>
        <row r="436">
          <cell r="AI436">
            <v>0</v>
          </cell>
        </row>
        <row r="437">
          <cell r="AI437">
            <v>0</v>
          </cell>
        </row>
        <row r="438">
          <cell r="AI438">
            <v>0</v>
          </cell>
        </row>
        <row r="439">
          <cell r="AI439">
            <v>0</v>
          </cell>
        </row>
        <row r="440">
          <cell r="AI440">
            <v>0</v>
          </cell>
        </row>
        <row r="441">
          <cell r="AI441">
            <v>0</v>
          </cell>
        </row>
        <row r="442">
          <cell r="AI442">
            <v>0</v>
          </cell>
        </row>
        <row r="443">
          <cell r="AI443">
            <v>0</v>
          </cell>
        </row>
        <row r="444">
          <cell r="AI444">
            <v>0</v>
          </cell>
        </row>
        <row r="445">
          <cell r="AI445">
            <v>0</v>
          </cell>
        </row>
        <row r="446">
          <cell r="AI446">
            <v>0</v>
          </cell>
        </row>
        <row r="447">
          <cell r="AI447">
            <v>0</v>
          </cell>
        </row>
        <row r="448">
          <cell r="AI448">
            <v>0</v>
          </cell>
        </row>
        <row r="449">
          <cell r="AI449">
            <v>0</v>
          </cell>
        </row>
        <row r="450">
          <cell r="AI450">
            <v>0</v>
          </cell>
        </row>
        <row r="451">
          <cell r="AI451">
            <v>0</v>
          </cell>
        </row>
        <row r="452">
          <cell r="AI452">
            <v>0</v>
          </cell>
        </row>
        <row r="453">
          <cell r="AI453">
            <v>0</v>
          </cell>
        </row>
        <row r="454">
          <cell r="AI454">
            <v>0</v>
          </cell>
        </row>
        <row r="455">
          <cell r="AI455">
            <v>0</v>
          </cell>
        </row>
        <row r="456">
          <cell r="AI456">
            <v>0</v>
          </cell>
        </row>
        <row r="457">
          <cell r="AI457">
            <v>0</v>
          </cell>
        </row>
        <row r="458">
          <cell r="AI458">
            <v>0</v>
          </cell>
        </row>
        <row r="459">
          <cell r="AI459">
            <v>0</v>
          </cell>
        </row>
        <row r="460">
          <cell r="AI460">
            <v>0</v>
          </cell>
        </row>
        <row r="461">
          <cell r="AI461">
            <v>0</v>
          </cell>
        </row>
        <row r="462">
          <cell r="AI462">
            <v>0</v>
          </cell>
        </row>
        <row r="463">
          <cell r="AI463">
            <v>0</v>
          </cell>
        </row>
        <row r="464">
          <cell r="AI464">
            <v>0</v>
          </cell>
        </row>
        <row r="465">
          <cell r="AI465">
            <v>0</v>
          </cell>
        </row>
        <row r="466">
          <cell r="AI466">
            <v>0</v>
          </cell>
        </row>
        <row r="467">
          <cell r="AI467">
            <v>0</v>
          </cell>
        </row>
        <row r="468">
          <cell r="AI468">
            <v>0</v>
          </cell>
        </row>
        <row r="469">
          <cell r="AI469">
            <v>0</v>
          </cell>
        </row>
        <row r="470">
          <cell r="AI470">
            <v>0</v>
          </cell>
        </row>
        <row r="471">
          <cell r="AI471">
            <v>0</v>
          </cell>
        </row>
        <row r="472">
          <cell r="AI472">
            <v>0</v>
          </cell>
        </row>
        <row r="473">
          <cell r="AI473">
            <v>0</v>
          </cell>
        </row>
        <row r="474">
          <cell r="AI474">
            <v>0</v>
          </cell>
        </row>
        <row r="475">
          <cell r="AI475">
            <v>0</v>
          </cell>
        </row>
        <row r="476">
          <cell r="AI476">
            <v>0</v>
          </cell>
        </row>
        <row r="477">
          <cell r="AI477">
            <v>0</v>
          </cell>
        </row>
        <row r="478">
          <cell r="AI478">
            <v>0</v>
          </cell>
        </row>
        <row r="479">
          <cell r="AI479">
            <v>0</v>
          </cell>
        </row>
        <row r="480">
          <cell r="AI480">
            <v>0</v>
          </cell>
        </row>
        <row r="481">
          <cell r="AI481">
            <v>0</v>
          </cell>
        </row>
        <row r="482">
          <cell r="AI482">
            <v>0</v>
          </cell>
        </row>
        <row r="483">
          <cell r="AI483">
            <v>0</v>
          </cell>
        </row>
        <row r="484">
          <cell r="AI484">
            <v>0</v>
          </cell>
        </row>
        <row r="485">
          <cell r="AI485">
            <v>0</v>
          </cell>
        </row>
        <row r="486">
          <cell r="AI486">
            <v>0</v>
          </cell>
        </row>
        <row r="487">
          <cell r="AI487">
            <v>0</v>
          </cell>
        </row>
        <row r="488">
          <cell r="AI488">
            <v>0</v>
          </cell>
        </row>
        <row r="489">
          <cell r="AI489">
            <v>0</v>
          </cell>
        </row>
        <row r="490">
          <cell r="AI490">
            <v>0</v>
          </cell>
        </row>
        <row r="491">
          <cell r="AI491">
            <v>0</v>
          </cell>
        </row>
        <row r="492">
          <cell r="AI492">
            <v>0</v>
          </cell>
        </row>
        <row r="493">
          <cell r="AI493">
            <v>0</v>
          </cell>
        </row>
        <row r="494">
          <cell r="AI494">
            <v>0</v>
          </cell>
        </row>
        <row r="495">
          <cell r="AI495">
            <v>0</v>
          </cell>
        </row>
        <row r="496">
          <cell r="AI496">
            <v>0</v>
          </cell>
        </row>
        <row r="497">
          <cell r="AI497">
            <v>0</v>
          </cell>
        </row>
        <row r="498">
          <cell r="AI498">
            <v>0</v>
          </cell>
        </row>
        <row r="499">
          <cell r="AI499">
            <v>0</v>
          </cell>
        </row>
        <row r="500">
          <cell r="AI500">
            <v>0</v>
          </cell>
        </row>
        <row r="501">
          <cell r="AI501">
            <v>0</v>
          </cell>
        </row>
        <row r="502">
          <cell r="AI502">
            <v>0</v>
          </cell>
        </row>
        <row r="503">
          <cell r="AI503">
            <v>0</v>
          </cell>
        </row>
        <row r="504">
          <cell r="AI504">
            <v>0</v>
          </cell>
        </row>
        <row r="505">
          <cell r="AI505">
            <v>0</v>
          </cell>
        </row>
        <row r="506">
          <cell r="AI506">
            <v>0</v>
          </cell>
        </row>
        <row r="507">
          <cell r="AI507">
            <v>0</v>
          </cell>
        </row>
        <row r="508">
          <cell r="AI508">
            <v>0</v>
          </cell>
        </row>
        <row r="509">
          <cell r="AI509">
            <v>0</v>
          </cell>
        </row>
        <row r="510">
          <cell r="AI510">
            <v>0</v>
          </cell>
        </row>
        <row r="511">
          <cell r="AI511">
            <v>0</v>
          </cell>
        </row>
        <row r="512">
          <cell r="AI512">
            <v>0</v>
          </cell>
        </row>
        <row r="513">
          <cell r="AI513">
            <v>0</v>
          </cell>
        </row>
        <row r="514">
          <cell r="AI514">
            <v>0</v>
          </cell>
        </row>
        <row r="515">
          <cell r="AI515">
            <v>0</v>
          </cell>
        </row>
        <row r="516">
          <cell r="AI516">
            <v>0</v>
          </cell>
        </row>
        <row r="517">
          <cell r="AI517">
            <v>0</v>
          </cell>
        </row>
        <row r="518">
          <cell r="AI518">
            <v>0</v>
          </cell>
        </row>
        <row r="519">
          <cell r="AI519">
            <v>0</v>
          </cell>
        </row>
        <row r="520">
          <cell r="AI520">
            <v>0</v>
          </cell>
        </row>
        <row r="521">
          <cell r="AI521">
            <v>0</v>
          </cell>
        </row>
        <row r="522">
          <cell r="AI522">
            <v>0</v>
          </cell>
        </row>
        <row r="523">
          <cell r="AI523">
            <v>0</v>
          </cell>
        </row>
        <row r="524">
          <cell r="AI524">
            <v>0</v>
          </cell>
        </row>
        <row r="525">
          <cell r="AI525">
            <v>0</v>
          </cell>
        </row>
        <row r="526">
          <cell r="AI526">
            <v>0</v>
          </cell>
        </row>
        <row r="527">
          <cell r="AI527">
            <v>0</v>
          </cell>
        </row>
        <row r="528">
          <cell r="AI528">
            <v>0</v>
          </cell>
        </row>
        <row r="529">
          <cell r="AI529">
            <v>0</v>
          </cell>
        </row>
        <row r="530">
          <cell r="AI530">
            <v>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Granulometria LAB-002"/>
      <sheetName val="Granu Suelos LAB-003"/>
      <sheetName val="Granu Formula en frio LAB-004"/>
      <sheetName val="1 Cara Fracturada LAB-005"/>
      <sheetName val="2 Cara Fracturada LAB-005"/>
      <sheetName val="Indices de Forma LAB-006"/>
      <sheetName val="Angularidad LAB-007"/>
      <sheetName val="Modulo finura LAB-008"/>
      <sheetName val="Coef. pulimento LAB-009"/>
      <sheetName val="Limites consistencia LAB-010"/>
      <sheetName val="Equivalente de arena LAB-011"/>
      <sheetName val="Azul de  Metileno LAB-012"/>
      <sheetName val="PH LAB -013"/>
      <sheetName val="Contenido Impureza LAB-014"/>
      <sheetName val="Materia organica LAB-015"/>
      <sheetName val="DESGASTE(seco)500Rev LAB-016"/>
      <sheetName val="DESGASTE(humedo)  LAB-016"/>
      <sheetName val="DESGASTE(seco)100Rev  LAB-016 "/>
      <sheetName val="MICRO DEVAL LAB-017"/>
      <sheetName val="10%FINOS LAB-018"/>
      <sheetName val="SOLIDEZ LAB-019"/>
      <sheetName val="PESO ESP GR LAB-020"/>
      <sheetName val="PESO ESP FIN LAB-021"/>
      <sheetName val="PESO UNI LLENANTE LAB-022"/>
      <sheetName val="CONCENTRACION EN VOL LAB-023"/>
      <sheetName val="ANALISIS PETROGRAFICO"/>
      <sheetName val="Hoja1"/>
    </sheetNames>
    <sheetDataSet>
      <sheetData sheetId="0">
        <row r="6">
          <cell r="B6">
            <v>200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Granulometria LAB-002"/>
      <sheetName val="Granu Formula en frio LAB-004"/>
      <sheetName val="1 Cara Fracturada LAB-005"/>
      <sheetName val="2 Cara Fracturada LAB-005"/>
      <sheetName val="Indices de Forma LAB-006"/>
      <sheetName val="Angularidad LAB-007"/>
      <sheetName val="Modulo finura LAB-008"/>
      <sheetName val="Coef. pulimento LAB-009"/>
      <sheetName val="Limites consistencia LAB-010"/>
      <sheetName val="Equivalente de arena LAB-011"/>
      <sheetName val="Azul de  Metileno LAB-012"/>
      <sheetName val="PH LAB -013"/>
      <sheetName val="Contenido Impureza LAB-014"/>
      <sheetName val="Materia organica LAB-015"/>
      <sheetName val="DESGASTE(seco)500Rev LAB-016"/>
      <sheetName val="DESGASTE(humedo)  LAB-016"/>
      <sheetName val="DESGASTE(seco)100Rev  LAB-016 "/>
      <sheetName val="MICRO DEVAL LAB-017"/>
      <sheetName val="10%FINOS LAB-018"/>
      <sheetName val="SOLIDEZ LAB-019"/>
      <sheetName val="PESO ESP GR LAB-020"/>
      <sheetName val="PESO ESP FIN LAB-021"/>
      <sheetName val="PESO UNI LLENANTE LAB-022"/>
      <sheetName val="CONCENTRACION EN VOL LAB-023"/>
      <sheetName val="ANALISIS PETROGRAFICO"/>
      <sheetName val="Informe de Agregados (version 3"/>
    </sheetNames>
    <sheetDataSet>
      <sheetData sheetId="0">
        <row r="6">
          <cell r="B6">
            <v>20</v>
          </cell>
        </row>
      </sheetData>
      <sheetData sheetId="1">
        <row r="8">
          <cell r="B8" t="str">
            <v>MDC-2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ACETATO"/>
      <sheetName val="DENS-PAILA-30 (3)"/>
      <sheetName val="TEMPE-DESPA"/>
      <sheetName val="3-4-grava"/>
      <sheetName val="GRAVA3-8(1)"/>
      <sheetName val="SOLID-FINO"/>
      <sheetName val="AG-MOD-FINURA"/>
      <sheetName val="AG-MDC-2solidez"/>
      <sheetName val="SODIO (2)"/>
      <sheetName val="SODIO"/>
      <sheetName val="MAGNESIO"/>
      <sheetName val="NUCLEOS"/>
      <sheetName val="RICE"/>
      <sheetName val="BASE-BG-1-solid"/>
      <sheetName val="BASE-G-OCT"/>
      <sheetName val="BASE-BG-1"/>
      <sheetName val="AGRE-MDC-2"/>
      <sheetName val="CARAS FR."/>
      <sheetName val="PESO ESP-FINO"/>
      <sheetName val="PESO ESP-GRUESO"/>
      <sheetName val="EQUIV-ARENA"/>
      <sheetName val="ALARG-APLAN"/>
      <sheetName val="M.D.C-2 Tolerancias"/>
      <sheetName val="MDC-2NUEVO"/>
      <sheetName val="MDC-1-solidez"/>
      <sheetName val="MDC-1"/>
      <sheetName val="MDC-2NUEVO cur"/>
      <sheetName val="MDC-3"/>
      <sheetName val="ESTAB-11"/>
      <sheetName val="ESTAB-26"/>
      <sheetName val="CBR"/>
      <sheetName val="PEN-BAS-28"/>
      <sheetName val="SUB-BASE-OCT"/>
      <sheetName val="sub-base"/>
      <sheetName val="BRIQUETAS"/>
      <sheetName val="CALIBRACION-OCTUB"/>
      <sheetName val="TERMOMETROS"/>
      <sheetName val="HUMEDAD"/>
      <sheetName val="PENETRAC"/>
      <sheetName val="balanzas"/>
      <sheetName val="Avance Obra para densidades"/>
    </sheetNames>
    <sheetDataSet>
      <sheetData sheetId="0"/>
      <sheetData sheetId="1"/>
      <sheetData sheetId="2"/>
      <sheetData sheetId="3"/>
      <sheetData sheetId="4"/>
      <sheetData sheetId="5"/>
      <sheetData sheetId="6">
        <row r="14">
          <cell r="D14" t="str">
            <v>Tamiz</v>
          </cell>
          <cell r="I14" t="str">
            <v>MIN.</v>
          </cell>
          <cell r="J14" t="str">
            <v>MAX.</v>
          </cell>
        </row>
        <row r="15">
          <cell r="I15">
            <v>100</v>
          </cell>
          <cell r="J15">
            <v>100</v>
          </cell>
        </row>
        <row r="16">
          <cell r="I16">
            <v>80</v>
          </cell>
          <cell r="J16">
            <v>100</v>
          </cell>
        </row>
        <row r="17">
          <cell r="I17">
            <v>70</v>
          </cell>
          <cell r="J17">
            <v>88</v>
          </cell>
        </row>
        <row r="18">
          <cell r="I18">
            <v>51</v>
          </cell>
          <cell r="J18">
            <v>68</v>
          </cell>
        </row>
        <row r="19">
          <cell r="I19">
            <v>38</v>
          </cell>
          <cell r="J19">
            <v>52</v>
          </cell>
        </row>
        <row r="20">
          <cell r="I20">
            <v>17</v>
          </cell>
          <cell r="J20">
            <v>28</v>
          </cell>
        </row>
        <row r="21">
          <cell r="I21">
            <v>8</v>
          </cell>
          <cell r="J21">
            <v>17</v>
          </cell>
        </row>
        <row r="22">
          <cell r="I22">
            <v>4</v>
          </cell>
          <cell r="J22">
            <v>8</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row r="3">
          <cell r="B3" t="str">
            <v>Muestra base asfáltica tomada en planta depositada en el K15+315 al 14+600 LD.</v>
          </cell>
        </row>
        <row r="4">
          <cell r="B4" t="str">
            <v>Muestra base asfáltica tomada en planta depositada en el K15+315 al 14+540 L.I.</v>
          </cell>
        </row>
        <row r="5">
          <cell r="B5" t="str">
            <v>Muestra base asfáltica tomada en planta depositada en el K14+600 al 14+320 LD.</v>
          </cell>
        </row>
        <row r="6">
          <cell r="B6" t="str">
            <v>Muestra base asfáltica tomada en planta depositada en el K14+420 al K13+980 LD.</v>
          </cell>
        </row>
        <row r="7">
          <cell r="B7" t="str">
            <v>Muestra base asfáltica tomada en planta depositada en el K14+420 al K13+980 LD.</v>
          </cell>
        </row>
        <row r="8">
          <cell r="B8" t="str">
            <v>Muestra base asfáltica tomada en planta depositada en el K14+324 .K13+920 L.l</v>
          </cell>
        </row>
        <row r="9">
          <cell r="B9" t="str">
            <v>Muestra base asfáltica tomada en planta depositada en el K13+890 K13+418 L.l</v>
          </cell>
        </row>
        <row r="10">
          <cell r="B10" t="str">
            <v>Muestra base asfáltica tomada en planta depositada entre el K13+200  al K13+420 L.l</v>
          </cell>
        </row>
        <row r="11">
          <cell r="B11" t="str">
            <v>Muestra base asfáltica tomada en planta depositada entre el K13+320 al K13+550 L.D.</v>
          </cell>
        </row>
        <row r="12">
          <cell r="B12" t="str">
            <v>Muestra base asfáltica tomada en planta depositada en el K14+490 K14+360 L.D.</v>
          </cell>
        </row>
        <row r="13">
          <cell r="B13" t="str">
            <v>Muestra base asfáltica tomada en planta depositada entre el K14+410 al  K14+360 L.I.</v>
          </cell>
        </row>
        <row r="16">
          <cell r="B16" t="str">
            <v>Muestra base asfáltica tomada en planta depositada entre el K13+150 y el  K13+000 L.D.</v>
          </cell>
        </row>
        <row r="17">
          <cell r="B17" t="str">
            <v>Muestra base asfáltica tomada en la via entre el K13+000 y el K12+920 L.D.</v>
          </cell>
        </row>
        <row r="18">
          <cell r="B18" t="str">
            <v>Muestra base asfáltica tomada en planta depositada en el K12+920 K12+820 L.D.</v>
          </cell>
        </row>
        <row r="19">
          <cell r="B19" t="str">
            <v>Muestra base asfáltica tomada en planta depositada entre el K13+200 y el  K13+000 L.I.</v>
          </cell>
        </row>
        <row r="20">
          <cell r="B20" t="str">
            <v>Muestra base asfáltica tomada de la volqueta VD 19 depositada entre el K13+000 y el  K12+970 L.I.</v>
          </cell>
        </row>
        <row r="21">
          <cell r="B21" t="str">
            <v>Muestra base asfáltica tomada de la planta depositada entre el K12+850 y el  K12+715L.I.</v>
          </cell>
        </row>
        <row r="22">
          <cell r="B22" t="str">
            <v>Muestra base asfáltica tomada de la planta depositada entre el K12+850 y el  K12+715L.I.</v>
          </cell>
        </row>
        <row r="23">
          <cell r="B23" t="str">
            <v>Muestra base asfáltica tomada de la planta depositada entre el K12+715 y el  K12+680L.I.</v>
          </cell>
        </row>
        <row r="24">
          <cell r="B24" t="str">
            <v>Muestra base asfáltica tomada de la planta depositada entre el K12+680 y el  K12+640L.I.</v>
          </cell>
        </row>
        <row r="25">
          <cell r="B25" t="str">
            <v>Muestra base asfáltica tomada de la via entre el K12+640 y el  K12+610L.I.</v>
          </cell>
        </row>
        <row r="26">
          <cell r="B26" t="str">
            <v>base asfáltica de 1 ½" tomada de la planta depositada entre el K13+820 y el  K13+100.</v>
          </cell>
        </row>
        <row r="27">
          <cell r="B27" t="str">
            <v>Base asfáltica 1 ½" tomada de la volqueta VD 19 depositada entre el K13+100 y el  K13+070.</v>
          </cell>
        </row>
        <row r="28">
          <cell r="B28" t="str">
            <v>Base asfáltica 1 ½" tomada de la planta depositada entre el K13+070 y el  K12+050.</v>
          </cell>
        </row>
        <row r="29">
          <cell r="B29" t="str">
            <v>Muestra base asfáltica tomada de la planta depositada entre el K12+050 y el  K11+850.</v>
          </cell>
        </row>
        <row r="30">
          <cell r="B30" t="str">
            <v>Muestra base asfáltica tomada de la planta depositada entre el K12+610 y el  K12+480.</v>
          </cell>
        </row>
        <row r="31">
          <cell r="B31" t="str">
            <v>Muestra base asfáltica tomada en la via en el  K12+550 L.D.</v>
          </cell>
        </row>
        <row r="32">
          <cell r="B32" t="str">
            <v>Muestra base asfáltica tomada en la via en el  K12+480 L.I.</v>
          </cell>
        </row>
        <row r="33">
          <cell r="B33" t="str">
            <v>Muestra base asfáltica tomada en la via en el  K12+600 L.I.</v>
          </cell>
        </row>
        <row r="34">
          <cell r="B34" t="str">
            <v>Muestra base asfáltica tomada en la via en el  K12+040 L.D.</v>
          </cell>
        </row>
        <row r="35">
          <cell r="B35" t="str">
            <v>Muestra base asfáltica tomada en la via en el  K12+530 EJE.</v>
          </cell>
        </row>
        <row r="36">
          <cell r="B36" t="str">
            <v>Muestra base asfáltica tomada en la via en el  K12+030 L.D.</v>
          </cell>
        </row>
        <row r="37">
          <cell r="B37" t="str">
            <v>Muestra base asfáltica tomada de la planta depositada entre el K13+890 y el  K13+920 L.I.</v>
          </cell>
        </row>
        <row r="38">
          <cell r="B38" t="str">
            <v>Muestra base asfáltica tomada de la planta depositada entre el K15+315 y el  K15+325 L.i.y l. D.</v>
          </cell>
        </row>
        <row r="39">
          <cell r="B39" t="str">
            <v>Muestra base asfáltica tomada de la planta depositada entre el K12+170 y el  K11+380 Lado izquierdo</v>
          </cell>
        </row>
        <row r="40">
          <cell r="B40" t="str">
            <v>Muestra base asfáltica tomada de la planta depositada entre el K12+170 y el  K11+380 Lado izquierdo</v>
          </cell>
        </row>
        <row r="41">
          <cell r="B41" t="str">
            <v>Muestra base asfáltica tomada en la via en el  K9+825 L.D.</v>
          </cell>
        </row>
        <row r="42">
          <cell r="B42" t="str">
            <v>Muestra base asfáltica tomada en la via en el  K9+320 L.D.</v>
          </cell>
        </row>
        <row r="43">
          <cell r="B43" t="str">
            <v>Muestra base asfáltica tomada de la planta depositada entre el K11+040 y el  K11+850 derecho.</v>
          </cell>
        </row>
        <row r="44">
          <cell r="B44" t="str">
            <v>Muestra base asfáltica tomada de la planta depositada entre el K11+040 y el  K11+850 derecho.</v>
          </cell>
        </row>
        <row r="45">
          <cell r="B45" t="str">
            <v>Muestra base asfáltica tomada de la planta depositada entre el K11+040 y el  K11+850 derecho.</v>
          </cell>
        </row>
        <row r="46">
          <cell r="B46" t="str">
            <v>Muestra base asfáltica tomada en la via en el  K11+170 Margen derecha lado derecho.</v>
          </cell>
        </row>
        <row r="47">
          <cell r="B47" t="str">
            <v>Muestra base asfáltica tomada en la via en el  K11+170 Margen derecha eje</v>
          </cell>
        </row>
        <row r="48">
          <cell r="B48" t="str">
            <v>Muestra base asfáltica tomada en la via en el  K11+170 Margen derecha lado izquierdo.</v>
          </cell>
        </row>
        <row r="49">
          <cell r="B49" t="str">
            <v>Muestra base asfáltica tomada de la planta depositada entre el K11+380 y el   10+540 izquierda.</v>
          </cell>
          <cell r="S49" t="str">
            <v xml:space="preserve">El alto contenido de asfalto obtenido fue causado por un incremento en la temperatura de los tanques de almacenamiento (de 120º a132º) lo cual causo que aumentara el caudal de asfalto impulsado por la bomba el impase se detecto y supero a tiempo </v>
          </cell>
        </row>
        <row r="50">
          <cell r="B50" t="str">
            <v>Muestra base asfáltica tomada de la planta depositada entre el K11+380 y el   10+540 izquierda.</v>
          </cell>
        </row>
        <row r="51">
          <cell r="B51" t="str">
            <v>Muestra base asfáltica tomada de la planta depositada entre el K11+380 y el   10+540 izquierda.</v>
          </cell>
        </row>
        <row r="52">
          <cell r="B52" t="str">
            <v>Muestra base asfáltica tomada en la via en el  K11+770 Margen izquierda lado derecho.</v>
          </cell>
        </row>
        <row r="53">
          <cell r="B53" t="str">
            <v>Muestra base asfáltica tomada en la via en el  K11+770 Margen izquierda lado izquierdo.</v>
          </cell>
        </row>
        <row r="54">
          <cell r="B54" t="str">
            <v>Muestra base asfáltica tomada de la planta depositada entre el K11+040 y el   10+190derecha.</v>
          </cell>
        </row>
        <row r="55">
          <cell r="B55" t="str">
            <v>Muestra base asfáltica tomada de la planta depositada entre el K11+040 y el   10+190derecha.</v>
          </cell>
        </row>
        <row r="56">
          <cell r="B56" t="str">
            <v>Muestra base asfáltica tomada de la planta depositada entre el K11+040 y el   10+190derecha.</v>
          </cell>
        </row>
        <row r="57">
          <cell r="B57" t="str">
            <v>Muestra base asfáltica tomada en la via en el  K10+660 lado derecho (derecha).</v>
          </cell>
        </row>
        <row r="58">
          <cell r="B58" t="str">
            <v>Muestra base asfáltica tomada en la via en el  K10+600 lado derecho (eje).</v>
          </cell>
        </row>
        <row r="59">
          <cell r="B59" t="str">
            <v>Muestra base asfáltica tomada en la via en el  K10+600 lado derecho (izquierdo).</v>
          </cell>
        </row>
        <row r="60">
          <cell r="B60" t="str">
            <v xml:space="preserve">Muestra base asfáltica tomada de la planta </v>
          </cell>
        </row>
        <row r="61">
          <cell r="B61" t="str">
            <v xml:space="preserve">Muestra base asfáltica tomada de la planta </v>
          </cell>
        </row>
        <row r="62">
          <cell r="B62" t="str">
            <v>Muestra base asfáltica tomada en la via en el  K10+318 lado izquierdo (derecho).</v>
          </cell>
        </row>
        <row r="63">
          <cell r="B63" t="str">
            <v xml:space="preserve">Muestra base asfáltica tomada de la planta </v>
          </cell>
        </row>
        <row r="64">
          <cell r="B64" t="str">
            <v>Muestra base asfáltica tomada en la via en el  K10+318 lado izquierdo (izquierda).</v>
          </cell>
        </row>
        <row r="65">
          <cell r="B65" t="str">
            <v>Muestra base asfáltica tomada de la planta depositada entre el K8+870 y el   K 8+640 izquierdo.</v>
          </cell>
        </row>
        <row r="66">
          <cell r="B66" t="str">
            <v>Muestra base asfáltica tomada de la planta depositada entre el K8+870 y el   K 8+640 izquierdo.</v>
          </cell>
        </row>
        <row r="67">
          <cell r="B67" t="str">
            <v>Muestra base asfáltica tomada de la planta depositada entre el K8+870 y el   K 8+640 izquierdo.</v>
          </cell>
        </row>
        <row r="68">
          <cell r="B68" t="str">
            <v>Muestra base asfáltica tomada en la via en el  K8+760 lado izquierdo (eje).</v>
          </cell>
        </row>
        <row r="69">
          <cell r="B69" t="str">
            <v>Muestra base asfáltica tomada en la via en el  K8+760 lado izquierdo (izquierdo).</v>
          </cell>
        </row>
        <row r="70">
          <cell r="B70" t="str">
            <v>Muestra base asfáltica tomada en la via en el  K8+760 lado izquierdo (derecho).</v>
          </cell>
        </row>
        <row r="71">
          <cell r="B71" t="str">
            <v>Muestra base asfáltica tomada de la planta depositada entre el K8+870 y el   K 8+640 izquierdo.</v>
          </cell>
        </row>
        <row r="72">
          <cell r="B72" t="str">
            <v>Muestra base asfáltica tomada de la planta depositada entre el K8+870 y el   K 8+700 izquierdo.</v>
          </cell>
        </row>
        <row r="73">
          <cell r="B73" t="str">
            <v>Muestra base asfáltica tomada de la planta depositada entre el K8+870 y el   K 8+700 izquierdo.</v>
          </cell>
        </row>
        <row r="74">
          <cell r="B74" t="str">
            <v>Muestra base asfáltica tomada de la planta depositada entre el K43+545 y el   K 43+565 derecho.</v>
          </cell>
        </row>
        <row r="75">
          <cell r="B75" t="str">
            <v>Muestra base asfáltica tomada de la planta depositada entre el K43+740 y el   K 43+775 derecho.</v>
          </cell>
        </row>
        <row r="76">
          <cell r="B76" t="str">
            <v>Muestra base asfáltica tomada de la planta depositada entre el K43+935 y el   K 43+995 derecho.</v>
          </cell>
        </row>
        <row r="77">
          <cell r="B77" t="str">
            <v>Muestra base asfáltica tomada de la planta depositada entre el K44+155 y el   K 44+175 derecho.</v>
          </cell>
        </row>
        <row r="78">
          <cell r="B78" t="str">
            <v>Muestra base asfáltica tomada en la via en el  K44+965 lado derecho (eje).</v>
          </cell>
        </row>
        <row r="79">
          <cell r="B79" t="str">
            <v>Muestra base asfáltica tomada en la via en el  K44+965 lado derecho (derecho).</v>
          </cell>
        </row>
        <row r="80">
          <cell r="B80" t="str">
            <v>Muestra base asfáltica tomada en la via en el  K44+965 lado derecho (izquierdo).</v>
          </cell>
        </row>
        <row r="81">
          <cell r="B81" t="str">
            <v>Muestra base asfáltica tomada de la planta depositada entre el K44+480 y el   K 44+500 derecho.</v>
          </cell>
        </row>
        <row r="82">
          <cell r="B82" t="str">
            <v>Muestra base asfáltica tomada de la planta depositada entre el K44+910 y el   K 44+930 derecho.</v>
          </cell>
        </row>
        <row r="83">
          <cell r="B83" t="str">
            <v>Muestra base asfáltica tomada de la planta depositada entre el K45+130 y el   K 45+150 derecho.</v>
          </cell>
        </row>
        <row r="84">
          <cell r="B84" t="str">
            <v>Muestra base asfáltica tomada de la planta depositada entre el K45+210 y el   K 45+235 derecho.</v>
          </cell>
        </row>
        <row r="85">
          <cell r="B85" t="str">
            <v>Muestra base asfáltica tomada en la via en el  K44+620 lado derecho (eje).</v>
          </cell>
        </row>
        <row r="86">
          <cell r="B86" t="str">
            <v>Muestra base asfáltica tomada en la via en el  K44+620 lado derecho (derecho).</v>
          </cell>
        </row>
        <row r="87">
          <cell r="B87" t="str">
            <v>Muestra base asfáltica tomada en la via en el  K44+620 lado derecho (izquierdo).</v>
          </cell>
        </row>
        <row r="88">
          <cell r="B88" t="str">
            <v>Muestra base asfáltica tomada de la planta depositada entre el K13+200 y el   K 12+910 izquierdo.</v>
          </cell>
        </row>
        <row r="89">
          <cell r="B89" t="str">
            <v>Muestra base asfáltica tomada de la planta depositada entre el K13+200 y el   K 12+910 izquierdo.</v>
          </cell>
        </row>
        <row r="90">
          <cell r="B90" t="str">
            <v>Muestra base asfáltica tomada en la via en el  K45+360 margen derecha lado derecho.</v>
          </cell>
        </row>
        <row r="91">
          <cell r="B91" t="str">
            <v>Muestra base asfáltica tomada en la via en el  K45+360 margen derecha eje.</v>
          </cell>
        </row>
        <row r="92">
          <cell r="B92" t="str">
            <v>Muestra base asfáltica tomada en la via en el  K45+360 margen derecha lado izquierdo.</v>
          </cell>
        </row>
        <row r="93">
          <cell r="B93" t="str">
            <v>Muestra base asfáltica tomada de la planta depositada entre el K45+930 y el   K 46+100 izquierdo.</v>
          </cell>
        </row>
        <row r="94">
          <cell r="B94" t="str">
            <v>Muestra base asfáltica tomada de la planta depositada entre el K46+100 y el   K 46+285 derecha.</v>
          </cell>
        </row>
        <row r="95">
          <cell r="B95" t="str">
            <v>Muestra base asfáltica tomada en la via en la berma del  K45+950  lado derecho.</v>
          </cell>
        </row>
        <row r="96">
          <cell r="B96" t="str">
            <v>Muestra base asfáltica tomada en la via en la berma del  K46+000  lado derecho.</v>
          </cell>
        </row>
        <row r="97">
          <cell r="B97" t="str">
            <v>Muestra base asfáltica tomada en la via en la berma del  K46+020  lado derecho.</v>
          </cell>
        </row>
        <row r="98">
          <cell r="B98" t="str">
            <v>Muestra base asfáltica tomada de la planta depositada entre el K42+760 y el   K 43+340 izquierda.</v>
          </cell>
        </row>
        <row r="99">
          <cell r="B99" t="str">
            <v>Muestra base asfáltica tomada de la planta depositada entre el K8+650 y el   K 43+180 izquierda.</v>
          </cell>
        </row>
        <row r="100">
          <cell r="B100" t="str">
            <v>Muestra base asfáltica tomada en la via en el  K8+440  Margen izquierda lado izquierdo.</v>
          </cell>
        </row>
        <row r="101">
          <cell r="B101" t="str">
            <v>Muestra base asfáltica tomada en la via en el  K8+440  Margen izquierda lado derecho.</v>
          </cell>
        </row>
        <row r="102">
          <cell r="B102" t="str">
            <v>Muestra base asfáltica tomada en la via en el  K8+440  Margen izquierda eje.</v>
          </cell>
        </row>
        <row r="103">
          <cell r="B103" t="str">
            <v>Muestra base asfáltica tomada de la planta depositada entre el K8+700 y el   K 8+680 izquierda.</v>
          </cell>
        </row>
        <row r="104">
          <cell r="B104" t="str">
            <v>Muestra base asfáltica tomada de la planta depositada entre el K8+380 y el   K 43+320 izquierda.</v>
          </cell>
        </row>
        <row r="105">
          <cell r="B105" t="str">
            <v>Muestra base asfáltica tomada de la planta depositada entre el K43+340 y el   K 43+360 izquierda.</v>
          </cell>
        </row>
        <row r="106">
          <cell r="B106" t="str">
            <v>Muestra base asfáltica tomada de la planta depositada entre el K44+040 y el   K 44+070 izquierda.</v>
          </cell>
        </row>
        <row r="107">
          <cell r="B107" t="str">
            <v>Muestra base asfáltica tomada en la via en la berma del K43+880  lado izquierdo.</v>
          </cell>
        </row>
        <row r="108">
          <cell r="B108" t="str">
            <v>Muestra base asfáltica tomada en la via en la berma del K43+440  lado izquierdo.</v>
          </cell>
        </row>
        <row r="109">
          <cell r="B109" t="str">
            <v>Muestra base asfáltica tomada en la via en la berma del K43+450  lado izquierdo.</v>
          </cell>
        </row>
        <row r="110">
          <cell r="B110" t="str">
            <v>Muestra base asfáltica tomada de la planta depositada entre el K8+320 y el   K 8+035 derecha.</v>
          </cell>
        </row>
        <row r="111">
          <cell r="B111" t="str">
            <v>Muestra base asfáltica tomada de la planta depositada entre el K8+180 y el   K 7+870 izquierda.</v>
          </cell>
        </row>
        <row r="112">
          <cell r="B112" t="str">
            <v>Muestra base asfáltica tomada de la planta depositada entre el K44+070 y el   K 44+100 izquierdo.</v>
          </cell>
        </row>
        <row r="113">
          <cell r="B113" t="str">
            <v>Muestra base asfáltica tomada de la planta depositada entre el K44+220 y el   K 44+250 izquierdo.</v>
          </cell>
        </row>
        <row r="114">
          <cell r="B114" t="str">
            <v>Muestra base asfáltica tomada de la planta depositada entre el K44+480 y el   K 44+510 izquierdo.</v>
          </cell>
        </row>
        <row r="115">
          <cell r="B115" t="str">
            <v>Muestra base asfáltica tomada de la planta depositada entre el K44+680 y el   K 44+710 izquierdo.</v>
          </cell>
        </row>
        <row r="116">
          <cell r="B116" t="str">
            <v>Muestra base asfáltica tomada en la via en el  K7+830  Margen izquierda lado derecho.</v>
          </cell>
        </row>
        <row r="117">
          <cell r="B117" t="str">
            <v>Muestra base asfáltica tomada en la via en el  K7+830  Margen izquierda lado izquierdo.</v>
          </cell>
        </row>
        <row r="118">
          <cell r="B118" t="str">
            <v>Muestra base asfáltica tomada en la via en el  K7+830  Margen izquierda eje.</v>
          </cell>
        </row>
        <row r="119">
          <cell r="B119" t="str">
            <v>Muestra base asfáltica tomada de la planta depositada entre el K44+715 y el   K 44+745 izquierdo.</v>
          </cell>
        </row>
        <row r="120">
          <cell r="B120" t="str">
            <v>Muestra base asfáltica tomada de la planta depositada entre el K44+900 y el   K 44+930 izquierdo.</v>
          </cell>
        </row>
        <row r="121">
          <cell r="B121" t="str">
            <v>Muestra base asfáltica tomada de la planta depositada entre el K45+830 y el   K 45+860 izquierdo.</v>
          </cell>
        </row>
        <row r="122">
          <cell r="B122" t="str">
            <v>Muestra base asfáltica tomada en la via en la berma del K45+040  lado izquierdo.</v>
          </cell>
        </row>
        <row r="123">
          <cell r="B123" t="str">
            <v>Muestra base asfáltica tomada en la via en la berma del K45+060  lado izquierdo.</v>
          </cell>
        </row>
        <row r="124">
          <cell r="B124" t="str">
            <v>Muestra base asfáltica tomada en la via en la berma del K45+100  lado izquierdo.</v>
          </cell>
        </row>
        <row r="125">
          <cell r="B125" t="str">
            <v>Muestra base asfáltica tomada de la planta depositada entre el K42+730 y el   K 42+760 izquierdo.</v>
          </cell>
        </row>
        <row r="126">
          <cell r="B126" t="str">
            <v>Muestra base asfáltica tomada de la planta depositada entre el K43+250 y el   K 43+280 izquierdo.</v>
          </cell>
        </row>
        <row r="127">
          <cell r="B127" t="str">
            <v>Muestra base asfáltica tomada de la planta depositada entre el K43+670 y el K 43+700 izquierdo.</v>
          </cell>
        </row>
        <row r="128">
          <cell r="B128" t="str">
            <v>Muestra base asfáltica tomada en la via en la berma del K42+830  lado izquierdo.</v>
          </cell>
        </row>
        <row r="129">
          <cell r="B129" t="str">
            <v>Muestra base asfáltica tomada de la planta depositada entre el K7+3900 y el   K 7+140 derecha.</v>
          </cell>
        </row>
        <row r="130">
          <cell r="B130" t="str">
            <v>Muestra base asfáltica tomada de la planta depositada entre el K43+710 y el   K 43+740 izquierdo.</v>
          </cell>
        </row>
        <row r="131">
          <cell r="B131" t="str">
            <v>Muestra base asfáltica tomada de la planta depositada entre el K44+330 y el   K 44+365 izquierdo.</v>
          </cell>
        </row>
        <row r="132">
          <cell r="B132" t="str">
            <v>Muestra base asfáltica tomada de la planta depositada entre el K44+840 y el   K 44+880 izquierdo.</v>
          </cell>
        </row>
        <row r="133">
          <cell r="B133" t="str">
            <v>Muestra base asfáltica tomada en la via en la berma del K43+840  lado izquierdo.</v>
          </cell>
        </row>
        <row r="134">
          <cell r="B134" t="str">
            <v>Muestra base asfáltica tomada en la via en la berma del K43+870  lado izquierdo.</v>
          </cell>
        </row>
        <row r="135">
          <cell r="B135" t="str">
            <v>Muestra base asfáltica tomada en la via en la berma del K43+900  lado izquierdo.</v>
          </cell>
        </row>
        <row r="136">
          <cell r="B136" t="str">
            <v>Muestra base asfáltica tomada de la planta depositada entre el K43+130 y el   K 43+165 derecha.</v>
          </cell>
        </row>
        <row r="137">
          <cell r="B137" t="str">
            <v>Muestra base asfáltica tomada de la planta depositada entre el K43+740 y el   K 43+785 derecha.</v>
          </cell>
        </row>
        <row r="138">
          <cell r="B138" t="str">
            <v>Muestra base asfáltica tomada de la planta depositada entre el K44+000 y el   K 44+040 derecha.</v>
          </cell>
        </row>
        <row r="139">
          <cell r="B139" t="str">
            <v>Muestra base asfáltica tomada de la planta depositada entre el K44+330 y el   K 44+360 derecha.</v>
          </cell>
        </row>
        <row r="140">
          <cell r="B140" t="str">
            <v>Muestra base asfáltica tomada en la via en el  K7+430  Margen izquierda fínisher.</v>
          </cell>
        </row>
        <row r="141">
          <cell r="B141" t="str">
            <v>Muestra base asfáltica tomada en la via en el  K7+430  Margen izquierda lado derecho.</v>
          </cell>
        </row>
        <row r="142">
          <cell r="B142" t="str">
            <v>Muestra base asfáltica tomada en la via en el  K7+440  Margen izquierda fínisher.</v>
          </cell>
        </row>
        <row r="143">
          <cell r="B143" t="str">
            <v>Muestra base asfáltica tomada de la planta depositada entre el K44+360 y el   K 44+380 izquierda.</v>
          </cell>
        </row>
        <row r="144">
          <cell r="B144" t="str">
            <v>Muestra base asfáltica tomada de la planta depositada entre el K44+930 y el   K 44+960 izquierda.</v>
          </cell>
        </row>
        <row r="145">
          <cell r="B145" t="str">
            <v>Muestra base asfáltica tomada de la planta depositada entre el K45+210 y el   K 45+240 izquierda.</v>
          </cell>
        </row>
        <row r="146">
          <cell r="B146" t="str">
            <v>Muestra base asfáltica tomada de la planta depositada entre el K45+840 y el   K 45+860 izquierda.</v>
          </cell>
        </row>
        <row r="147">
          <cell r="B147" t="str">
            <v>Muestra base asfáltica tomada en la via en la berma del K44+900  lado izquierdo.</v>
          </cell>
        </row>
        <row r="148">
          <cell r="B148" t="str">
            <v>Muestra base asfáltica tomada en la via en la berma del K44+930  lado izquierdo.</v>
          </cell>
        </row>
        <row r="149">
          <cell r="B149" t="str">
            <v>Muestra base asfáltica tomada en la via en la berma del K44+990  lado izquierdo.</v>
          </cell>
        </row>
        <row r="150">
          <cell r="B150" t="str">
            <v>Muestra base asfáltica tomada de la planta depositada entre el K44+840 y el   K 44+880 derecha.</v>
          </cell>
        </row>
        <row r="151">
          <cell r="B151" t="str">
            <v>Muestra base asfáltica tomada de la planta depositada entre el K45+510 y el   K 45+545 derecha.</v>
          </cell>
        </row>
        <row r="152">
          <cell r="B152" t="str">
            <v>Muestra base asfáltica tomada de la planta depositada entre el K45+800 y el   K 45+820derecha.</v>
          </cell>
        </row>
        <row r="153">
          <cell r="B153" t="str">
            <v>Muestra base asfáltica tomada de la planta depositada entre el K46+300 y el   K 46+320 derecha.</v>
          </cell>
        </row>
        <row r="154">
          <cell r="B154" t="str">
            <v>Muestra base asfáltica tomada en la via en la berma del K45+980  lado derecho.</v>
          </cell>
        </row>
        <row r="155">
          <cell r="B155" t="str">
            <v>Muestra base asfáltica tomada en la via en la berma del K46+000  lado derecho.</v>
          </cell>
        </row>
        <row r="156">
          <cell r="B156" t="str">
            <v>Muestra base asfáltica tomada en la via en la berma del K46+020  lado derecho.</v>
          </cell>
        </row>
        <row r="160">
          <cell r="B160" t="str">
            <v>Muestra base asfáltica tomada en la via en la berma del K46+680  lado derecho.</v>
          </cell>
        </row>
        <row r="161">
          <cell r="B161" t="str">
            <v>Muestra base asfáltica tomada en la via en la berma del K46+685  lado derecho.</v>
          </cell>
        </row>
        <row r="162">
          <cell r="B162" t="str">
            <v>Muestra base asfáltica tomada en la via en la berma del K46+690  lado derecho.</v>
          </cell>
        </row>
        <row r="164">
          <cell r="B164" t="str">
            <v>Muestra base asfáltica tomada en la via en la berma del K46+090  lado derecho.</v>
          </cell>
        </row>
        <row r="165">
          <cell r="B165" t="str">
            <v>Muestra base asfáltica tomada en la via en la berma del K46+090  lado derecho.</v>
          </cell>
        </row>
        <row r="166">
          <cell r="B166" t="str">
            <v>Muestra base asfáltica tomada de la planta depositada entre el K46+160 y el   K 46+180 izquierda.</v>
          </cell>
        </row>
        <row r="167">
          <cell r="B167" t="str">
            <v>Muestra base asfáltica tomada de la planta depositada entre el K46+420 y el   K 46+440 izquierda.</v>
          </cell>
        </row>
        <row r="168">
          <cell r="B168" t="str">
            <v>Muestra base asfáltica tomada de la planta depositada entre el K46+680 y el   K 46+705 izquierda.</v>
          </cell>
        </row>
        <row r="169">
          <cell r="B169" t="str">
            <v>Muestra base asfáltica tomada en la via en el  K46+300  Margen izquierda lado derecho.</v>
          </cell>
        </row>
        <row r="170">
          <cell r="B170" t="str">
            <v>Muestra base asfáltica tomada en la via en el  K46+300  Margen izquierda lado izquierdo.</v>
          </cell>
        </row>
        <row r="171">
          <cell r="B171" t="str">
            <v>Muestra base asfáltica tomada de la planta depositada entre el K46+705 y el   K 46+720 izquierda.</v>
          </cell>
        </row>
        <row r="172">
          <cell r="B172" t="str">
            <v>Muestra base asfáltica tomada de la planta depositada entre el K46+945 y el   K 46+970 izquierda.</v>
          </cell>
        </row>
        <row r="173">
          <cell r="B173" t="str">
            <v>Muestra base asfáltica tomada de la planta depositada entre el K47+140 y el   K 47+155 izquierda.</v>
          </cell>
        </row>
        <row r="174">
          <cell r="B174" t="str">
            <v>Muestra base asfáltica tomada en la via en el  K46+850  Margen izquierda lado derecho.</v>
          </cell>
        </row>
        <row r="175">
          <cell r="B175" t="str">
            <v>Muestra base asfáltica tomada en la via en el  K46+850  Margen izquierda lado izquierdo.</v>
          </cell>
        </row>
        <row r="176">
          <cell r="B176" t="str">
            <v>Muestra base asfáltica tomada de la planta depositada entre el K47+145 y el   K 47+165 derecha.</v>
          </cell>
        </row>
        <row r="177">
          <cell r="B177" t="str">
            <v>Muestra base asfáltica tomada de la planta depositada entre el K47+340 y el   K 47+360 derecha.</v>
          </cell>
        </row>
        <row r="178">
          <cell r="B178" t="str">
            <v>Muestra base asfáltica tomada de la planta depositada entre el K47+495 y el   K 47+505 derecha.</v>
          </cell>
        </row>
        <row r="179">
          <cell r="B179" t="str">
            <v>Muestra base asfáltica tomada de la planta depositada entre el K47+540 y el   K 47+550 derecha.</v>
          </cell>
        </row>
        <row r="180">
          <cell r="B180" t="str">
            <v>Muestra base asfáltica tomada de la planta depositada entre el K47+585 y el   K 47+600 derecha.</v>
          </cell>
        </row>
        <row r="181">
          <cell r="B181" t="str">
            <v>Muestra base asfáltica tomada de la planta depositada entre el K47+620 y el   K 47+635 derecha.</v>
          </cell>
        </row>
        <row r="182">
          <cell r="B182" t="str">
            <v>Muestra base asfáltica tomada en la via en el  K47+190 Margen izquierda lado izquierdo.</v>
          </cell>
        </row>
        <row r="183">
          <cell r="B183" t="str">
            <v>Muestra base asfáltica tomada en la via en el  K47+190 Margen izquierda eje.</v>
          </cell>
        </row>
        <row r="184">
          <cell r="B184" t="str">
            <v>Muestra base asfáltica tomada en la via en el  K47+190 Margen izquierda lado derecha.</v>
          </cell>
        </row>
        <row r="185">
          <cell r="B185" t="str">
            <v>Muestra base asfáltica tomada de la planta depositada entre el K46+880 y el   K 46+895 derecha.</v>
          </cell>
        </row>
        <row r="186">
          <cell r="B186" t="str">
            <v>Muestra base asfáltica tomada de la planta depositada entre el K47+070 y el   K 47+100 izquierda.</v>
          </cell>
        </row>
        <row r="187">
          <cell r="B187" t="str">
            <v>Muestra base asfáltica tomada de la planta depositada entre el K47+200 y el   K 47+220 izquierda.</v>
          </cell>
        </row>
        <row r="188">
          <cell r="B188" t="str">
            <v>Muestra base asfáltica tomada de la planta depositada entre el K47+400 y el   K 47+425 izquierda.</v>
          </cell>
        </row>
        <row r="189">
          <cell r="B189" t="str">
            <v>Muestra base asfáltica tomada en la via en el  K46+920 Margen izquierda lado izquierdo.</v>
          </cell>
        </row>
        <row r="190">
          <cell r="B190" t="str">
            <v>Muestra base asfáltica tomada en la via en el  K46+920 Margen izquierda eje.</v>
          </cell>
        </row>
        <row r="191">
          <cell r="B191" t="str">
            <v>Muestra base asfáltica tomada en la via en el  K46+920 Margen izquierda lado derecha.</v>
          </cell>
        </row>
        <row r="201">
          <cell r="B201" t="str">
            <v>Muestra base asfáltica tomada de la planta depositada entre el K48+255 y el   K 48+340 izquierda.</v>
          </cell>
        </row>
        <row r="202">
          <cell r="B202" t="str">
            <v>Muestra base asfaltica tipo A2 no representativa de la produccion posiblemente mal tomada.</v>
          </cell>
        </row>
        <row r="203">
          <cell r="B203" t="str">
            <v>Muestra base asfáltica tomada de la planta depositada entre el K48+375 y el   K 48+600 izquierda.</v>
          </cell>
        </row>
        <row r="204">
          <cell r="B204" t="str">
            <v>Muestra base asfáltica tomada en la via en el  K48+330 Margen izquierda lado izquierdo.</v>
          </cell>
        </row>
        <row r="205">
          <cell r="B205" t="str">
            <v>Muestra base asfáltica tomada en la via en el  K48+330 Margen izquierda lado derecho.</v>
          </cell>
        </row>
        <row r="206">
          <cell r="B206" t="str">
            <v>Muestra base asfáltica tomada de la planta depositada entre el K48+560 y el   K 48+725 izquierda.</v>
          </cell>
        </row>
        <row r="207">
          <cell r="B207" t="str">
            <v>Muestra base asfáltica tomada de la planta depositada entre el K48+725 y el   K 48+830 izquierda.</v>
          </cell>
        </row>
        <row r="208">
          <cell r="B208" t="str">
            <v>Muestra base asfáltica tomada de la planta depositada entre el K48+830 y el   K 48+920 izquierda.</v>
          </cell>
        </row>
        <row r="209">
          <cell r="B209" t="str">
            <v xml:space="preserve">Muestra base asfáltica tomada en la via en el  K48+680 Margen izquierda </v>
          </cell>
        </row>
        <row r="210">
          <cell r="B210" t="str">
            <v xml:space="preserve">Muestra base asfáltica tomada en la via en el  K48+680 Margen izquierda </v>
          </cell>
        </row>
        <row r="211">
          <cell r="B211" t="str">
            <v xml:space="preserve">Muestra base asfáltica tomada en la via en el  K48+680 Margen izquierda </v>
          </cell>
        </row>
        <row r="212">
          <cell r="B212" t="str">
            <v>Muestra base asfáltica tomada de la planta depositada entre el K48+550 y el   K 48+600 derecha.</v>
          </cell>
        </row>
        <row r="213">
          <cell r="B213" t="str">
            <v>Muestra base asfáltica tomada de la planta depositada entre el K48+160 y el   K 48+360 derecha.</v>
          </cell>
        </row>
        <row r="214">
          <cell r="B214" t="str">
            <v>Muestra base asfáltica tomada de la planta depositada entre el K47+640 y el   K 47+800 derecha.</v>
          </cell>
        </row>
        <row r="215">
          <cell r="B215" t="str">
            <v>Muestra base asfáltica tomada de la planta depositada entre el K47+900 y el   K 48+160 derecha.</v>
          </cell>
        </row>
        <row r="216">
          <cell r="B216" t="str">
            <v xml:space="preserve">Muestra base asfáltica tomada en la via en el  K6+200 Margen izquierda lado derecho </v>
          </cell>
        </row>
        <row r="217">
          <cell r="B217" t="str">
            <v xml:space="preserve">Muestra base asfáltica tomada en la via en el  K6+200 Margen izquierda lado izquierdo </v>
          </cell>
        </row>
        <row r="218">
          <cell r="B218" t="str">
            <v>Muestra base asfáltica tomada en la via en el  K6+200 Margen izquierda eje</v>
          </cell>
        </row>
        <row r="219">
          <cell r="B219" t="str">
            <v>Muestra base asfáltica tomada de la planta depositada entre el K49+010 y el   K 49+135 izquierda.</v>
          </cell>
        </row>
        <row r="220">
          <cell r="B220" t="str">
            <v>Muestra base asfáltica tomada de la planta depositada entre el K49+135 y el   K 49+350 izquierda.</v>
          </cell>
        </row>
        <row r="221">
          <cell r="B221" t="str">
            <v>Muestra base asfáltica tomada en la via en el  K49+175 Margen izquierda eje</v>
          </cell>
          <cell r="S221">
            <v>77.811111111111117</v>
          </cell>
        </row>
        <row r="222">
          <cell r="B222" t="str">
            <v xml:space="preserve">Muestra base asfáltica tomada en la via en el  K49+175 Margen izquierda lado izquierdo </v>
          </cell>
          <cell r="S222">
            <v>80.575757575757592</v>
          </cell>
        </row>
        <row r="223">
          <cell r="B223" t="str">
            <v xml:space="preserve">Muestra base asfáltica tomada en la via en el  K49+175  Margen izquierda lado derecho </v>
          </cell>
          <cell r="S223">
            <v>76.205009451795846</v>
          </cell>
        </row>
        <row r="224">
          <cell r="B224" t="str">
            <v>Muestra base asfáltica tomada de la planta depositada entre el K49+430 y el   K 49+580 izquierda.</v>
          </cell>
        </row>
        <row r="225">
          <cell r="B225" t="str">
            <v>Muestra base asfáltica tomada de la planta depositada entre el K49+580 y el   K 49+840 izquierda.</v>
          </cell>
        </row>
        <row r="226">
          <cell r="B226" t="str">
            <v xml:space="preserve">Muestra base asfáltica tomada en la via en el  K49+650 Margen izquierda lado izquierdo </v>
          </cell>
        </row>
        <row r="227">
          <cell r="B227" t="str">
            <v xml:space="preserve">Muestra base asfáltica tomada en la via en el  K49+650  Margen izquierda lado derecho </v>
          </cell>
        </row>
        <row r="228">
          <cell r="B228" t="str">
            <v>Muestra base asfáltica tomada de la planta depositada entre el K49+045 y el   K 49+180 derecha.</v>
          </cell>
        </row>
        <row r="229">
          <cell r="B229" t="str">
            <v>Muestra base asfáltica tomada de la planta depositada entre el K49+180 y el   K 49+225 derecha.</v>
          </cell>
        </row>
        <row r="230">
          <cell r="B230" t="str">
            <v>Muestra base asfáltica tomada en la via en el  K49+280 Margen derecha eje</v>
          </cell>
        </row>
        <row r="231">
          <cell r="B231" t="str">
            <v xml:space="preserve">Muestra base asfáltica tomada en la via en el  K49+280 Margen derecha lado izquierdo </v>
          </cell>
        </row>
        <row r="232">
          <cell r="B232" t="str">
            <v xml:space="preserve">Muestra base asfáltica tomada en la via en el  K49+280  Margen derecha lado derecho </v>
          </cell>
        </row>
        <row r="233">
          <cell r="B233" t="str">
            <v>Muestra base asfáltica tomada de la planta depositada entre el K49+500 y el   K 49+690 derecha.</v>
          </cell>
        </row>
        <row r="234">
          <cell r="B234" t="str">
            <v>Muestra base asfáltica tomada de la planta depositada entre el K49+690 y el   K 49+870 derecha.</v>
          </cell>
        </row>
        <row r="235">
          <cell r="B235" t="str">
            <v>Muestra base asfáltica tomada de la planta depositada entre el K49+870 y el   K 49+990 derecha.</v>
          </cell>
        </row>
        <row r="236">
          <cell r="B236" t="str">
            <v>Muestra base asfáltica tomada de la planta depositada entre el K49+990 y el   K 50+220 derecha.</v>
          </cell>
        </row>
        <row r="237">
          <cell r="B237" t="str">
            <v>Muestra base asfáltica tomada en la via en el  K49+950 Margen derecha eje</v>
          </cell>
        </row>
        <row r="238">
          <cell r="B238" t="str">
            <v xml:space="preserve">Muestra base asfáltica tomada en la via en el  K49+950 Margen derecha lado izquierdo </v>
          </cell>
        </row>
        <row r="239">
          <cell r="B239" t="str">
            <v xml:space="preserve">Muestra base asfáltica tomada en la via en el  K49+950  Margen derecha lado derecho </v>
          </cell>
        </row>
        <row r="240">
          <cell r="B240" t="str">
            <v>Muestra base asfáltica tomada de la planta depositada entre el K50+320 y el   K 50+500 derecha.</v>
          </cell>
        </row>
        <row r="241">
          <cell r="B241" t="str">
            <v>Muestra base asfáltica tomada de la planta depositada entre el K50+500 y el   K 50+810 derecha.</v>
          </cell>
        </row>
        <row r="242">
          <cell r="B242" t="str">
            <v>Muestra base asfáltica tomada en la via en el  K50+400 Margen derecha eje</v>
          </cell>
        </row>
        <row r="243">
          <cell r="B243" t="str">
            <v xml:space="preserve">Muestra base asfáltica tomada en la via en el  K50+400 Margen derecha lado izquierdo </v>
          </cell>
        </row>
        <row r="244">
          <cell r="B244" t="str">
            <v xml:space="preserve">Muestra base asfáltica tomada en la via en el  K50+400  Margen derecha lado derecho </v>
          </cell>
        </row>
        <row r="245">
          <cell r="B245" t="str">
            <v>Muestra base asfaltica tipo A2 no representativa de la produccion posiblemente mal tomada.</v>
          </cell>
        </row>
        <row r="246">
          <cell r="B246" t="str">
            <v>Muestra base asfáltica tomada de la planta depositada entre el K49+440 y el   K 50+980 derecha.</v>
          </cell>
        </row>
        <row r="247">
          <cell r="B247" t="str">
            <v>Muestra base asfáltica tomada de la planta depositada entre el K49+990 y el   K 50+295 izquierda.</v>
          </cell>
        </row>
        <row r="248">
          <cell r="B248" t="str">
            <v>Muestra base asfáltica tomada en la via en el  K50+050 Margen derecha eje</v>
          </cell>
        </row>
        <row r="249">
          <cell r="B249" t="str">
            <v xml:space="preserve">Muestra base asfáltica tomada en la via en el  K50+050 Margen derecha lado izquierdo </v>
          </cell>
        </row>
        <row r="250">
          <cell r="B250" t="str">
            <v>Muestra base asfáltica tomada de la planta depositada entre el K5+990 y el   K 5+780 derecha.</v>
          </cell>
        </row>
        <row r="251">
          <cell r="B251" t="str">
            <v>Muestra base asfáltica tomada de la planta depositada entre el K5+780 y el   K 5+805 derecha.</v>
          </cell>
        </row>
        <row r="252">
          <cell r="B252" t="str">
            <v>Muestra base asfáltica tomada en la via en el  K5+720 Margen derecha eje</v>
          </cell>
        </row>
        <row r="253">
          <cell r="B253" t="str">
            <v xml:space="preserve">Muestra base asfáltica tomada en la via en el  K5+720 Margen derecha lado izquierdo </v>
          </cell>
        </row>
        <row r="254">
          <cell r="B254" t="str">
            <v>Muestra base asfáltica tomada en la via en el  K5+720 Margen derecha derecha</v>
          </cell>
        </row>
        <row r="255">
          <cell r="B255" t="str">
            <v>Muestra base asfáltica tomada de la planta depositada entre el K50+525 y el   K 50+680 izquierdo.</v>
          </cell>
        </row>
        <row r="256">
          <cell r="B256" t="str">
            <v>Muestra base asfáltica tomada de la planta depositada entre el K50+680 y el   K 50+850 izquierdo.</v>
          </cell>
        </row>
        <row r="257">
          <cell r="B257" t="str">
            <v>Muestra base asfáltica tomada de la planta depositada entre el K50+680 y el   K 50+850 izquierdo.</v>
          </cell>
        </row>
        <row r="258">
          <cell r="B258" t="str">
            <v xml:space="preserve">Muestra base asfáltica tomada en la via en el  K50+800 Margen  izquierdo </v>
          </cell>
        </row>
        <row r="259">
          <cell r="B259" t="str">
            <v xml:space="preserve">Muestra base asfáltica tomada en la via en el  K50+800 Margen  izquierdo </v>
          </cell>
        </row>
        <row r="260">
          <cell r="B260" t="str">
            <v>Muestra base asfáltica tomada de la planta depositada entre el K10+280 entrada a pelaya.</v>
          </cell>
          <cell r="S260" t="str">
            <v xml:space="preserve">Volumen  produccion acumulado del dia  40 m Volumen acumulado total 16866         . </v>
          </cell>
        </row>
        <row r="261">
          <cell r="B261" t="str">
            <v>Muestra base asfáltica tomada de la planta depositada entre el K50+800 y el   K 51+020 derecha.</v>
          </cell>
          <cell r="S261" t="str">
            <v xml:space="preserve">Volumen  produccion acumulada del dia  105 m Volumen acumulado total 16971         . </v>
          </cell>
        </row>
        <row r="262">
          <cell r="B262" t="str">
            <v>Muestra base asfáltica tomada de la planta depositada entre el K51+020 y el   K 51+200 derecha.</v>
          </cell>
          <cell r="S262" t="str">
            <v xml:space="preserve">Volumen  produccion acumulada del dia  220 m Volumen acumulado total 17186         . </v>
          </cell>
        </row>
        <row r="263">
          <cell r="B263" t="str">
            <v>Muestra base asfáltica tomada de la planta depositada entre el K51+200 y el   K 51+340 derecha.</v>
          </cell>
          <cell r="S263" t="str">
            <v xml:space="preserve">Volumen  produccion acumulada del dia  358 m Volumen acumulado total 17224         . </v>
          </cell>
        </row>
        <row r="264">
          <cell r="B264" t="str">
            <v>Muestra base asfáltica tomada de la planta depositada entre el K50+850 y el   K 51+100 izquierda.</v>
          </cell>
          <cell r="S264" t="str">
            <v>Volumen  produccion acumulada del dia  100 m Volumen acumulado total 17324.</v>
          </cell>
        </row>
        <row r="265">
          <cell r="B265" t="str">
            <v>Muestra base asfáltica tomada de la planta depositada entre el K51+100 y el   K 51+215 izquierda.</v>
          </cell>
          <cell r="S265" t="str">
            <v>Volumen  produccion acumulada del dia  220 m Volumen acumulado total 17444.</v>
          </cell>
        </row>
        <row r="266">
          <cell r="B266" t="str">
            <v>Muestra base asfáltica tomada de la planta depositada entre el K51+215 y el   K 51+500 izquierda.</v>
          </cell>
          <cell r="S266" t="str">
            <v>Volumen  produccion acumulada del dia  423 m Volumen acumulado total 17647.</v>
          </cell>
        </row>
        <row r="267">
          <cell r="B267" t="str">
            <v>Muestra base asfáltica tomada de la planta depositada entre el K50+970 y el   K 51+375 derecha.</v>
          </cell>
          <cell r="S267" t="str">
            <v>Volumen  produccion acumulada del dia  90 m Volumen acumulado total 17737.</v>
          </cell>
        </row>
        <row r="268">
          <cell r="B268" t="str">
            <v>Muestra base asfáltica tomada de la planta depositada entre el K51+375 y el   K 51+520 derecha.</v>
          </cell>
          <cell r="S268" t="str">
            <v>Volumen  produccion acumulada del dia  190 m Volumen acumulado total 17837.</v>
          </cell>
        </row>
        <row r="269">
          <cell r="B269" t="str">
            <v>Muestra base asfáltica tomada de la planta depositada entre el K51+520 y el   K 51+670 derecha.</v>
          </cell>
          <cell r="S269" t="str">
            <v>Volumen  produccion acumulada del dia  299 m Volumen acumulado total 17946.</v>
          </cell>
        </row>
        <row r="270">
          <cell r="B270" t="str">
            <v>Muestra base asfáltica tomada de la planta depositada entre el K46+820 y el   K 47+240 izquierdo.</v>
          </cell>
          <cell r="S270" t="str">
            <v>Volumen  produccion acumulada del dia  60 m Volumen acumulado total 18006.</v>
          </cell>
        </row>
        <row r="271">
          <cell r="B271" t="str">
            <v>Muestra base asfáltica tomada de la planta depositada entre el K47+240 y el   K 47+610 izquierdo.</v>
          </cell>
          <cell r="S271" t="str">
            <v>Volumen  produccion acumulada del dia  130 m Volumen acumulado total 18076.</v>
          </cell>
        </row>
        <row r="272">
          <cell r="B272" t="str">
            <v>Muestra base asfáltica tomada en la via en el  K47+035 Margen izquierda eje</v>
          </cell>
          <cell r="S272" t="str">
            <v>Volumen  produccion acumulada del dia  260 m Volumen acumulado total 18206.</v>
          </cell>
        </row>
        <row r="273">
          <cell r="B273" t="str">
            <v>Muestra base asfáltica tomada en la via en el  K47+035 Margen izquierda derecha</v>
          </cell>
          <cell r="S273" t="str">
            <v>Volumen  produccion acumulada del dia  260 m Volumen acumulado total 18206.</v>
          </cell>
        </row>
        <row r="274">
          <cell r="B274" t="str">
            <v>Muestra base asfáltica tomada en la via en el  K47+035 Margen izquierda izquierda</v>
          </cell>
          <cell r="S274" t="str">
            <v>Volumen  produccion acumulada del dia  260 m Volumen acumulado total 18206.</v>
          </cell>
        </row>
        <row r="275">
          <cell r="B275" t="str">
            <v>Muestra base asfáltica tomada de la planta depositada entre el K52+350 y el   K 52+510 derecha.</v>
          </cell>
          <cell r="S275" t="str">
            <v>Volumen  produccion acumulada del dia  120 m Volumen acumulado total 18326.</v>
          </cell>
        </row>
        <row r="276">
          <cell r="B276" t="str">
            <v>Muestra base asfáltica tomada de la planta depositada entre el K53+510 y el   K 52+100 derecha.</v>
          </cell>
          <cell r="S276" t="str">
            <v>Volumen  produccion acumulada del dia  250 m Volumen acumulado total 18456.</v>
          </cell>
        </row>
        <row r="277">
          <cell r="B277" t="str">
            <v>Muestra base asfáltica tomada de la planta depositada entre el K52+100 y el   K 52+330 derecha.</v>
          </cell>
          <cell r="S277" t="str">
            <v>Volumen  produccion acumulada del dia  455 m Volumen acumulado total 18661.</v>
          </cell>
        </row>
        <row r="278">
          <cell r="B278" t="str">
            <v>Muestra base asfáltica tomada en la via en el  K52+030 Margen derecha lado derecho</v>
          </cell>
          <cell r="S278" t="str">
            <v>Volumen  produccion acumulada del dia  455 m Volumen acumulado total 18661.</v>
          </cell>
        </row>
        <row r="279">
          <cell r="B279" t="str">
            <v>Muestra base asfáltica tomada en la via en el  K52+030 Margen derecha lado izquierdo</v>
          </cell>
          <cell r="S279" t="str">
            <v>Volumen  produccion acumulada del dia  455 m Volumen acumulado total 18661.</v>
          </cell>
        </row>
        <row r="280">
          <cell r="B280" t="str">
            <v>Muestra base asfáltica tomada en la via en el  K52+030 Margen derecha eje</v>
          </cell>
          <cell r="S280" t="str">
            <v>Volumen  produccion acumulada del dia  455 m Volumen acumulado total 18661.</v>
          </cell>
        </row>
        <row r="281">
          <cell r="B281" t="str">
            <v>Muestra base asfáltica tomada de la planta depositada entre el K51+504 y el   K 47+570 izquierdo.</v>
          </cell>
          <cell r="S281" t="str">
            <v>Volumen  produccion acumulada del dia  80 m Volumen acumulado total 18741.</v>
          </cell>
        </row>
        <row r="282">
          <cell r="B282" t="str">
            <v>Muestra base asfáltica tomada de la planta depositada entre el K51+570 y el   K 51+700 izquierdo.</v>
          </cell>
          <cell r="S282" t="str">
            <v>Volumen  produccion acumulada del dia 190 m Volumen acumulado total 18851.</v>
          </cell>
        </row>
        <row r="283">
          <cell r="B283" t="str">
            <v>Muestra base asfáltica tomada de la planta depositada entre el K51+700 y el   K 51+860 izquierdo.</v>
          </cell>
          <cell r="S283" t="str">
            <v>Volumen  produccion acumulada del dia 320 m Volumen acumulado total 18974.</v>
          </cell>
        </row>
        <row r="284">
          <cell r="B284" t="str">
            <v>Muestra base asfáltica tomada de la planta depositada entre el K51+860 y el   K 51+930 izquierdo.</v>
          </cell>
          <cell r="S284" t="str">
            <v>Volumen  produccion acumulada del dia 633 m Volumen acumulado total 19294.</v>
          </cell>
        </row>
        <row r="285">
          <cell r="B285" t="str">
            <v>Muestra base asfáltica tomada en la via en el  K51+652 Margen izquierda eje</v>
          </cell>
          <cell r="S285" t="str">
            <v>Volumen  produccion acumulada del dia 633 m Volumen acumulado total 19294.</v>
          </cell>
        </row>
        <row r="286">
          <cell r="B286" t="str">
            <v>Muestra base asfáltica tomada en la via en el  K51+652 Margen izquierda derecha</v>
          </cell>
          <cell r="S286" t="str">
            <v>Volumen  produccion acumulada del dia 633 m Volumen acumulado total 19294.</v>
          </cell>
        </row>
        <row r="287">
          <cell r="B287" t="str">
            <v>Muestra base asfáltica tomada en la via en el  K51+652 Margen izquierda izquierda</v>
          </cell>
          <cell r="S287" t="str">
            <v>Volumen  produccion acumulada del dia 633 m Volumen acumulado total 19294.</v>
          </cell>
        </row>
        <row r="288">
          <cell r="B288" t="str">
            <v>Muestra base asfáltica tomada de la planta depositada entre el K51+970 y el   K 52+040 izquierdo.</v>
          </cell>
          <cell r="S288" t="str">
            <v>Volumen  produccion acumulada del dia 80 m Volumen acumulado total 19374.</v>
          </cell>
        </row>
        <row r="289">
          <cell r="B289" t="str">
            <v>Muestra base asfáltica tomada de la planta depositada entre el K52+040 y el   K 52+110 izquierdo.</v>
          </cell>
          <cell r="S289" t="str">
            <v>Volumen  produccion acumulada del dia 150 m Volumen acumulado total 19444.</v>
          </cell>
        </row>
        <row r="290">
          <cell r="B290" t="str">
            <v>Muestra base asfáltica tomada de la planta depositada entre el K52+110 y el   K 52+180 izquierdo.</v>
          </cell>
          <cell r="S290" t="str">
            <v>Volumen  produccion acumulada del dia 220 m Volumen acumulado total 19514.</v>
          </cell>
        </row>
        <row r="291">
          <cell r="B291" t="str">
            <v>Muestra base asfáltica tomada de la planta depositada entre el K52+180 y el   K 52+260 izquierdo.</v>
          </cell>
          <cell r="S291" t="str">
            <v>Volumen  produccion acumulada del dia 293 m Volumen acumulado total 19587.</v>
          </cell>
        </row>
        <row r="292">
          <cell r="B292" t="str">
            <v>Muestra base asfáltica tomada en la via en el  K52+080 Margen izquierda .</v>
          </cell>
          <cell r="S292" t="str">
            <v>Volumen  produccion acumulada del dia 293 m Volumen acumulado total 19587.</v>
          </cell>
        </row>
        <row r="293">
          <cell r="B293" t="str">
            <v>Muestra base asfáltica tomada de la planta depositada entre el K52+330 y el   K 52+420 izquierdo.</v>
          </cell>
          <cell r="S293" t="str">
            <v>Volumen  produccion acumulada del dia 80 m Volumen acumulado total 19667.</v>
          </cell>
        </row>
        <row r="294">
          <cell r="B294" t="str">
            <v>Muestra base asfáltica tomada de la planta depositada entre el K52+420 y el   K 52+470 izquierdo.</v>
          </cell>
          <cell r="S294" t="str">
            <v>Volumen  produccion acumulada del dia 130 m Volumen acumulado total 19717.</v>
          </cell>
        </row>
        <row r="295">
          <cell r="B295" t="str">
            <v>Muestra base asfáltica tomada de la planta depositada entre el K52+470 y el   K 52+520 izquierdo.</v>
          </cell>
          <cell r="S295" t="str">
            <v>Volumen  produccion acumulada del dia 200 m Volumen acumulado total 19787.</v>
          </cell>
        </row>
        <row r="296">
          <cell r="B296" t="str">
            <v>Muestra base asfáltica tomada de la planta depositada entre el K52+520 y el   K 52+625 izquierdo.</v>
          </cell>
          <cell r="S296" t="str">
            <v>Volumen  produccion acumulada del dia 380 m Volumen acumulado total 19967.</v>
          </cell>
        </row>
        <row r="297">
          <cell r="B297" t="str">
            <v>Muestra base asfáltica tomada en la via en el  K52+600 Margen izquierda eje</v>
          </cell>
          <cell r="S297" t="str">
            <v>Volumen  produccion acumulada del dia 380 m Volumen acumulado total 19967.</v>
          </cell>
        </row>
        <row r="298">
          <cell r="B298" t="str">
            <v>Muestra base asfáltica tomada en la via en el  K52+600 Margen izquierda derecha</v>
          </cell>
          <cell r="S298" t="str">
            <v>Volumen  produccion acumulada del dia 380 m Volumen acumulado total 19967.</v>
          </cell>
        </row>
        <row r="299">
          <cell r="B299" t="str">
            <v>Muestra base asfáltica tomada en la via en el  K52+600 Margen izquierda izquierda</v>
          </cell>
          <cell r="S299" t="str">
            <v>Volumen  produccion acumulada del dia 380 m Volumen acumulado total 19967.</v>
          </cell>
        </row>
        <row r="300">
          <cell r="B300" t="str">
            <v>Muestra base asfáltica tomada de la planta depositada entre el K52+515 y el   K 52+550 izquierdo contenido de asfalto alto posible error de pesaje.</v>
          </cell>
          <cell r="S300" t="str">
            <v>Volumen  produccion acumulada del dia 438 m Volumen acumulado total 20405.</v>
          </cell>
        </row>
        <row r="301">
          <cell r="B301" t="str">
            <v>Muestra base asfáltica tomada de la planta depositada entre el K52+550 y el   K 52+685 izquierdo.</v>
          </cell>
          <cell r="S301" t="str">
            <v>Volumen  produccion acumulada del dia 438 m Volumen acumulado total 20405.</v>
          </cell>
        </row>
        <row r="302">
          <cell r="B302" t="str">
            <v>Muestra base asfáltica tomada en la via en el  K52+520 Margen derecha eje</v>
          </cell>
          <cell r="S302" t="str">
            <v>Volumen  produccion acumulada del dia 438 m Volumen acumulado total 20405.</v>
          </cell>
        </row>
        <row r="303">
          <cell r="B303" t="str">
            <v>Muestra base asfáltica tomada en la via en el  K52+520 Margen derecha derecha</v>
          </cell>
          <cell r="S303" t="str">
            <v>Volumen  produccion acumulada del dia 438 m Volumen acumulado total 20405.</v>
          </cell>
        </row>
        <row r="304">
          <cell r="B304" t="str">
            <v>Muestra base asfáltica tomada en la via en el  K52+520 Margen derecha izquierda</v>
          </cell>
          <cell r="S304" t="str">
            <v>Volumen  produccion acumulada del dia 438 m Volumen acumulado total 20405.</v>
          </cell>
        </row>
        <row r="305">
          <cell r="B305" t="str">
            <v>Muestra base asfáltica tomada de la planta depositada entre el K52+685 y el   K 52+715 izquierdo.</v>
          </cell>
          <cell r="S305" t="str">
            <v>Volumen  produccion acumulada del dia 492 m Volumen acumulado total 20897.</v>
          </cell>
        </row>
        <row r="306">
          <cell r="B306" t="str">
            <v>Muestra base asfáltica tomada de la planta depositada entre el K52+715 y el   K 52+771 izquierdo.</v>
          </cell>
          <cell r="S306" t="str">
            <v>Volumen  produccion acumulada del dia 492 m Volumen acumulado total 20897.</v>
          </cell>
        </row>
        <row r="307">
          <cell r="B307" t="str">
            <v>Muestra base asfáltica tomada de la planta depositada entre el K52+771 y el   K 52+826 izquierdo.</v>
          </cell>
          <cell r="S307" t="str">
            <v>Volumen  produccion acumulada del dia 492 m Volumen acumulado total 20897.</v>
          </cell>
        </row>
        <row r="308">
          <cell r="B308" t="str">
            <v>Muestra base asfáltica tomada de la planta depositada entre el K52+826 y el   K 52+855 izquierdo.</v>
          </cell>
          <cell r="S308" t="str">
            <v>Volumen  produccion acumulada del dia 492 m Volumen acumulado total 20897.</v>
          </cell>
        </row>
        <row r="309">
          <cell r="B309" t="str">
            <v>Muestra base asfáltica tomada en la via en el  K52+760 Margen izquierda derecha</v>
          </cell>
          <cell r="S309" t="str">
            <v>Volumen  produccion acumulada del dia 492 m Volumen acumulado total 20897.</v>
          </cell>
        </row>
        <row r="310">
          <cell r="B310" t="str">
            <v>Muestra base asfáltica tomada en la via en el  K52+760 Margen izquierda izquierda</v>
          </cell>
          <cell r="S310" t="str">
            <v>Volumen  produccion acumulada del dia 492 m Volumen acumulado total 20897.</v>
          </cell>
        </row>
        <row r="311">
          <cell r="B311" t="str">
            <v>Muestra base asfáltica tomada en la via en el  K52+760 Margen izquierda eje</v>
          </cell>
          <cell r="S311" t="str">
            <v>Volumen  produccion acumulada del dia 492 m Volumen acumulado total 20897.</v>
          </cell>
        </row>
        <row r="312">
          <cell r="B312" t="str">
            <v>Muestra base asfáltica tomada en planta depositada en el K52+860 al K52+980 derecha.</v>
          </cell>
          <cell r="S312" t="str">
            <v>Volumen  produccion acumulada del dia 220 m Volumen acumulado total 21117.</v>
          </cell>
        </row>
        <row r="313">
          <cell r="B313" t="str">
            <v>Muestra base asfáltica tomada en planta depositada en el K52+980 al K53+000 derecha.</v>
          </cell>
          <cell r="S313" t="str">
            <v>Volumen  produccion acumulada del dia 220 m Volumen acumulado total 21117.</v>
          </cell>
        </row>
        <row r="314">
          <cell r="B314" t="str">
            <v>Muestra base asfáltica tomada en la via en el  K52+900 Margen derecha eje</v>
          </cell>
          <cell r="S314" t="str">
            <v>Volumen  produccion acumulada del dia 220 m Volumen acumulado total 21117.</v>
          </cell>
        </row>
        <row r="315">
          <cell r="B315" t="str">
            <v>Muestra base asfáltica tomada en la via en el  K52+900 Margen derecha derecha.</v>
          </cell>
          <cell r="S315" t="str">
            <v>Volumen  produccion acumulada del dia 220 m Volumen acumulado total 21117.</v>
          </cell>
        </row>
        <row r="316">
          <cell r="B316" t="str">
            <v>Muestra base asfáltica tomada en la via en el  K52+900 Margen derecha izquierda.</v>
          </cell>
          <cell r="S316" t="str">
            <v>Volumen  produccion acumulada del dia 220 m Volumen acumulado total 21117.</v>
          </cell>
        </row>
        <row r="317">
          <cell r="B317" t="str">
            <v>Muestra base asfáltica tomada en planta depositada en el K52+750 al K52+860 izquierda.</v>
          </cell>
          <cell r="S317" t="str">
            <v>Volumen  mezcla producida en el  dia 164 m Volumen acumulado total 21281.</v>
          </cell>
        </row>
        <row r="318">
          <cell r="B318" t="str">
            <v>Muestra base asfáltica tomada en planta depositada en el K52+860 al K52+980 izquierda.</v>
          </cell>
          <cell r="S318" t="str">
            <v>Volumen  mezcla producida en el  dia 164 m Volumen acumulado total 21281.</v>
          </cell>
        </row>
        <row r="319">
          <cell r="B319" t="str">
            <v>Muestra base asfáltica tomada en la via en el  K52+760 Margen izquierda derecha.</v>
          </cell>
          <cell r="S319" t="str">
            <v>Volumen  mezcla producida en el  dia 164 m Volumen acumulado total 21281.</v>
          </cell>
        </row>
        <row r="320">
          <cell r="B320" t="str">
            <v>Muestra base asfáltica tomada en la via en el  K52+760 Margen izquierda eje.</v>
          </cell>
          <cell r="S320" t="str">
            <v>Volumen  mezcla producida en el  dia 164 m Volumen acumulado total 21281.</v>
          </cell>
        </row>
        <row r="321">
          <cell r="B321" t="str">
            <v>Muestra base asfáltica tomada en la via en el  K52+760 Margen izquierda derecha.</v>
          </cell>
          <cell r="S321" t="str">
            <v>Volumen  mezcla producida en el  dia 164 m Volumen acumulado total 21281.</v>
          </cell>
        </row>
        <row r="322">
          <cell r="B322" t="str">
            <v>Muestra base asfáltica tomada en planta depositada en el K52+980 al K53+230 izquierda.</v>
          </cell>
          <cell r="S322" t="str">
            <v>Volumen  mezcla producida en el  dia 417 m Volumen acumulado total 21698.</v>
          </cell>
        </row>
        <row r="323">
          <cell r="B323" t="str">
            <v>Muestra base asfáltica tomada en planta depositada en el K52+230 al K53+500 izquierda.</v>
          </cell>
          <cell r="S323" t="str">
            <v>Volumen  mezcla producida en el  dia 417 m Volumen acumulado total 21698.</v>
          </cell>
        </row>
        <row r="324">
          <cell r="B324" t="str">
            <v>Muestra base asfáltica tomada en planta depositada en el K53+050 al K53+660 eje.</v>
          </cell>
          <cell r="S324" t="str">
            <v>Volumen  mezcla producida en el  dia 206 m Volumen acumulado total 21904.</v>
          </cell>
        </row>
        <row r="325">
          <cell r="B325" t="str">
            <v>Muestra base asfáltica tomada en planta depositada en el K53+160 al K53+410 derecha.</v>
          </cell>
          <cell r="S325" t="str">
            <v>Volumen  mezcla producida en el  dia 178 m Volumen acumulado total 22082.</v>
          </cell>
        </row>
        <row r="326">
          <cell r="B326" t="str">
            <v>Muestra base asfáltica tomada en planta depositada en el K53+500 al K53+670 izquierda.</v>
          </cell>
          <cell r="S326" t="str">
            <v>Volumen  mezcla producida en el  dia 125 m Volumen acumulado total 22207.</v>
          </cell>
        </row>
        <row r="327">
          <cell r="B327" t="str">
            <v>Muestra base asfáltica tomada en planta depositada en el K53+670 al K53+530 .</v>
          </cell>
          <cell r="S327" t="str">
            <v>Volumen  mezcla producida en el  dia 285 m Volumen acumulado total 22492.</v>
          </cell>
        </row>
        <row r="328">
          <cell r="B328" t="str">
            <v>Muestra base asfáltica tomada en planta depositada en el K53+660 al K53+776 derecha.</v>
          </cell>
          <cell r="S328" t="str">
            <v>Volumen mezcla producida en el  dia 425 m Volumen acumulado total 22917.</v>
          </cell>
        </row>
        <row r="329">
          <cell r="B329" t="str">
            <v>Muestra base asfáltica tomada en planta depositada en el K53+776 al K53+860 derecha.</v>
          </cell>
          <cell r="S329" t="str">
            <v>Volumen mezcla producida en el  dia 425 m Volumen acumulado total 22917.</v>
          </cell>
        </row>
        <row r="330">
          <cell r="B330" t="str">
            <v>Muestra base asfáltica tomada en planta depositada en el K53+860 al K54+010 derecha.</v>
          </cell>
          <cell r="S330" t="str">
            <v>Volumen mezcla producida en el  dia 425 m Volumen acumulado total 22917.</v>
          </cell>
        </row>
        <row r="331">
          <cell r="B331" t="str">
            <v>Muestra base asfáltica tomada en planta depositada en el K53+850 al K53+905 izquierda.</v>
          </cell>
          <cell r="S331" t="str">
            <v>Volumen mezcla producida en el  dia 425 m Volumen acumulado total 22917.</v>
          </cell>
        </row>
        <row r="332">
          <cell r="B332" t="str">
            <v>Muestra base asfáltica tomada en planta depositada en el K53+905 al K53+938 izquierda.</v>
          </cell>
          <cell r="S332" t="str">
            <v>Volumen mezcla producida en el  dia 64 m Volumen acumulado total 22981.</v>
          </cell>
        </row>
        <row r="333">
          <cell r="B333" t="str">
            <v>Muestra base asfáltica tomada en planta depositada en el K53+938 al K54+150 izquierda.</v>
          </cell>
          <cell r="S333" t="str">
            <v>Volumen mezcla producida en el  dia 398 m Volumen acumulado total 23379.</v>
          </cell>
        </row>
        <row r="334">
          <cell r="B334" t="str">
            <v>Muestra base asfáltica tomada en planta depositada en el K54+150 al K54+380 izquierda.</v>
          </cell>
          <cell r="S334" t="str">
            <v>Volumen mezcla producida en el  dia 398 m Volumen acumulado total 23379.</v>
          </cell>
        </row>
        <row r="335">
          <cell r="B335" t="str">
            <v>Muestra base asfáltica tomada en planta depositada en el K54+020 al K54+160 derecha.</v>
          </cell>
          <cell r="S335" t="str">
            <v>Volumen mezcla producida en el  dia 219 m Volumen acumulado total 23598.</v>
          </cell>
        </row>
        <row r="336">
          <cell r="B336" t="str">
            <v>Muestra base asfáltica tomada en planta depositada en el K54+160 al K54+340 derecha.</v>
          </cell>
          <cell r="S336" t="str">
            <v>Volumen mezcla producida en el  dia 219 m Volumen acumulado total 23598.</v>
          </cell>
        </row>
        <row r="337">
          <cell r="B337" t="str">
            <v>Muestra base asfáltica tomada en planta depositada en el K54+340 al K54+610 derecha.</v>
          </cell>
          <cell r="S337" t="str">
            <v>Volumen mezcla producida en el  dia 545 m Volumen acumulado total 24143.</v>
          </cell>
        </row>
        <row r="338">
          <cell r="B338" t="str">
            <v>Muestra base asfáltica tomada en planta depositada en el K54+610 al K54+820 derecha.</v>
          </cell>
          <cell r="S338" t="str">
            <v>Volumen mezcla producida en el  dia 545 m Volumen acumulado total 24143.</v>
          </cell>
        </row>
        <row r="339">
          <cell r="B339" t="str">
            <v>Muestra base asfáltica tomada en planta depositada en el K54+820 al K55+210 derecha.</v>
          </cell>
          <cell r="S339" t="str">
            <v>Volumen mezcla producida en el  dia 545 m Volumen acumulado total 24143.</v>
          </cell>
        </row>
        <row r="340">
          <cell r="B340" t="str">
            <v>Muestra base asfáltica tomada en planta depositada en el K54+640 al K54+970 izquierda.</v>
          </cell>
          <cell r="S340" t="str">
            <v>Volumen mezcla producida en el  dia 235 m Volumen acumulado total 24378.</v>
          </cell>
        </row>
        <row r="341">
          <cell r="B341" t="str">
            <v>Muestra base asfáltica tomada en planta depositada en el K54+970 al K55+260 izquierda.</v>
          </cell>
          <cell r="S341" t="str">
            <v>Volumen mezcla producida en el  dia 235 m Volumen acumulado total 24378.</v>
          </cell>
        </row>
        <row r="342">
          <cell r="B342" t="str">
            <v>Muestra base asfáltica tomada en planta depositada en el K55+260 al K55+400 izquierda.</v>
          </cell>
          <cell r="S342" t="str">
            <v>Volumen mezcla producida en el  dia 68 m Volumen acumulado total 24446.</v>
          </cell>
        </row>
        <row r="343">
          <cell r="B343" t="str">
            <v>Muestra base asfáltica tomada en planta depositada en el K55+400 al K55+550 izquierda.</v>
          </cell>
          <cell r="S343" t="str">
            <v>Volumen mezcla producida en el  dia 68 m Volumen acumulado total 24446.</v>
          </cell>
        </row>
        <row r="344">
          <cell r="B344" t="str">
            <v>Muestra base asfáltica tomada en planta depositada en el K55+315 al K55+600 derecha.</v>
          </cell>
          <cell r="S344" t="str">
            <v>Volumen mezcla producida en el  dia 126 m Volumen acumulado total 24572.</v>
          </cell>
        </row>
        <row r="345">
          <cell r="B345" t="str">
            <v>Muestra base asfáltica tomada en planta depositada en el K55+600 al K55+770 derecha.</v>
          </cell>
          <cell r="S345" t="str">
            <v>Volumen mezcla producida en el  dia 126 m Volumen acumulado total 24572.</v>
          </cell>
        </row>
        <row r="346">
          <cell r="B346" t="str">
            <v>Muestra base asfáltica tomada en planta depositada en el K55+526 al K55+940 Izquierda.</v>
          </cell>
          <cell r="S346" t="str">
            <v>Volumen mezcla producida en el  dia 359 m Volumen acumulado total 24931.</v>
          </cell>
        </row>
        <row r="347">
          <cell r="B347" t="str">
            <v>Muestra base asfáltica tomada en planta depositada en el K55+940 al K56+130 Izquierda.</v>
          </cell>
          <cell r="S347" t="str">
            <v>Volumen mezcla producida en el  dia 359 m Volumen acumulado total 24931.</v>
          </cell>
        </row>
        <row r="348">
          <cell r="B348" t="str">
            <v>Muestra base asfáltica tomada en planta depositada en el K56+130 al K56+425 Izquierda.</v>
          </cell>
          <cell r="S348" t="str">
            <v>Volumen mezcla producida en el  dia 359 m Volumen acumulado total 24931.</v>
          </cell>
        </row>
        <row r="349">
          <cell r="B349" t="str">
            <v>Muestra base asfáltica tomada en planta depositada en el K55+770 al K56+360 Derecha.</v>
          </cell>
          <cell r="S349" t="str">
            <v>Volumen mezcla producida en el  dia 491 m Volumen acumulado total 25422.</v>
          </cell>
        </row>
        <row r="350">
          <cell r="B350" t="str">
            <v>Muestra base asfáltica tomada en planta depositada en el K56+360 al K56+940 Derecha.</v>
          </cell>
          <cell r="S350" t="str">
            <v>Volumen mezcla producida en el  dia 491 m Volumen acumulado total 25422.</v>
          </cell>
        </row>
        <row r="351">
          <cell r="B351" t="str">
            <v>Muestra base asfáltica tomada en planta depositada en el K56+420 al K56+940 Izquierda.</v>
          </cell>
          <cell r="S351" t="str">
            <v>Volumen mezcla producida en el  dia 502 m Volumen acumulado total 25924.</v>
          </cell>
        </row>
        <row r="352">
          <cell r="B352" t="str">
            <v>Muestra base asfáltica tomada en planta depositada en el K56+940 al K57+050 Izquierda.</v>
          </cell>
          <cell r="S352" t="str">
            <v>Volumen mezcla producida en el  dia 502 m Volumen acumulado total 25924.</v>
          </cell>
        </row>
        <row r="353">
          <cell r="B353" t="str">
            <v>Muestra base asfáltica tomada en planta depositada en el K57+050 al K57+320 Izquierda.</v>
          </cell>
          <cell r="S353" t="str">
            <v>Volumen mezcla producida en el  dia 502 m Volumen acumulado total 25924.</v>
          </cell>
        </row>
        <row r="354">
          <cell r="B354" t="str">
            <v>Muestra base asfáltica tomada en planta depositada en el K57+320 al K57+560 Izquierda.</v>
          </cell>
          <cell r="S354" t="str">
            <v>Volumen mezcla producida en el  dia 502 m Volumen acumulado total 25924.</v>
          </cell>
        </row>
        <row r="355">
          <cell r="B355" t="str">
            <v>Muestra base asfáltica tomada en planta depositada en el K56+930 al K57+260 Derecha.</v>
          </cell>
          <cell r="S355" t="str">
            <v>Volumen mezcla producida en el  dia 331 m Volumen acumulado total 26255.</v>
          </cell>
        </row>
        <row r="356">
          <cell r="B356" t="str">
            <v>Muestra base asfáltica tomada en planta depositada en el K57+260 al K57+560 Derecha.</v>
          </cell>
          <cell r="S356" t="str">
            <v>Volumen mezcla producida en el  dia 331 m Volumen acumulado total 26255.</v>
          </cell>
        </row>
        <row r="357">
          <cell r="B357" t="str">
            <v>Muestra base asfáltica tomada en planta depositada en el K57+560 al K57+735 Derecha.</v>
          </cell>
          <cell r="S357" t="str">
            <v>Volumen mezcla producida en el  dia 331 m Volumen acumulado total 26255.</v>
          </cell>
        </row>
        <row r="359">
          <cell r="B359" t="str">
            <v>Muestra base asfáltica tomada en planta depositada en el K57+560 al K57+740 Izquierda.</v>
          </cell>
          <cell r="S359" t="str">
            <v>Volumen mezcla producida en el  dia 127 m Volumen acumulado total 26382.</v>
          </cell>
        </row>
        <row r="360">
          <cell r="B360" t="str">
            <v>Muestra base asfáltica tomada en planta depositada en el K57+740 al K57+950 Izquierda.</v>
          </cell>
          <cell r="S360" t="str">
            <v>Volumen mezcla producida en el  dia 127 m Volumen acumulado total 26382.</v>
          </cell>
        </row>
        <row r="361">
          <cell r="B361" t="str">
            <v>Muestra base asfáltica tomada en planta depositada en el K57+950 al K58+210 Izquierda.</v>
          </cell>
          <cell r="S361" t="str">
            <v>Volumen mezcla producida en el  dia 346 m Volumen acumulado total 26728.</v>
          </cell>
        </row>
        <row r="362">
          <cell r="B362" t="str">
            <v>Muestra base asfáltica tomada en planta depositada en el K58+210 al K58+390 Izquierda.</v>
          </cell>
          <cell r="S362" t="str">
            <v>Volumen mezcla producida en el  dia 346 m Volumen acumulado total 26728.</v>
          </cell>
        </row>
        <row r="363">
          <cell r="B363" t="str">
            <v>Muestra base asfáltica tomada en planta depositada en el K58+390 al K58+525 Izquierda.</v>
          </cell>
          <cell r="S363" t="str">
            <v>Volumen mezcla producida en el  dia 346 m Volumen acumulado total 26728.</v>
          </cell>
        </row>
        <row r="364">
          <cell r="B364" t="str">
            <v>Muestra base asfáltica tomada en planta depositada en el K57+840 al K58+230 Derecha.</v>
          </cell>
          <cell r="S364" t="str">
            <v>Volumen mezcla producida en el  dia 435 m Volumen acumulado total 27163.</v>
          </cell>
        </row>
        <row r="365">
          <cell r="B365" t="str">
            <v>Muestra base asfáltica tomada en planta depositada en el K58+230 al K58+360 Derecha.</v>
          </cell>
          <cell r="S365" t="str">
            <v>Volumen mezcla producida en el  dia 435 m Volumen acumulado total 27163.</v>
          </cell>
        </row>
        <row r="366">
          <cell r="B366" t="str">
            <v>Muestra base asfáltica tomada en planta depositada en el K58+360 al K58+708 Derecha.</v>
          </cell>
          <cell r="S366" t="str">
            <v>Volumen mezcla producida en el  dia 435 m Volumen acumulado total 27163.</v>
          </cell>
        </row>
        <row r="367">
          <cell r="B367" t="str">
            <v>Muestra base asfáltica tomada en planta depositada en el K58+525 al K58+745 Izquierda.</v>
          </cell>
          <cell r="S367" t="str">
            <v>Volumen mezcla producida en el  dia 352 m Volumen acumulado total 27515.</v>
          </cell>
        </row>
        <row r="368">
          <cell r="B368" t="str">
            <v>Muestra base asfáltica tomada en planta depositada en el K58+745 al K59+030 Izquierda.</v>
          </cell>
          <cell r="S368" t="str">
            <v>Volumen mezcla producida en el  dia 352 m Volumen acumulado total 27515.</v>
          </cell>
        </row>
        <row r="369">
          <cell r="B369" t="str">
            <v>Muestra base asfáltica tomada en planta depositada en el K59+030 al K59+265 Izquierda.</v>
          </cell>
          <cell r="S369" t="str">
            <v>Volumen mezcla producida en el  dia 352 m Volumen acumulado total 27515.</v>
          </cell>
        </row>
        <row r="370">
          <cell r="B370" t="str">
            <v>Muestra base asfáltica tomada en planta depositada en el K58+690 al K58+840 Derecha.</v>
          </cell>
          <cell r="S370" t="str">
            <v>Volumen mezcla producida en el  dia 252 m Volumen acumulado total 27767.</v>
          </cell>
        </row>
        <row r="371">
          <cell r="B371" t="str">
            <v>Muestra base asfáltica tomada en planta depositada en el K58+840 al K58+990 Derecha.</v>
          </cell>
          <cell r="S371" t="str">
            <v>Volumen mezcla producida en el  dia 252 m Volumen acumulado total 27767.</v>
          </cell>
        </row>
        <row r="372">
          <cell r="B372" t="str">
            <v>Muestra base asfáltica tomada en planta depositada en el K58+990 al K59+130 Derecha.</v>
          </cell>
          <cell r="S372" t="str">
            <v>Volumen mezcla producida en el  dia 252 m Volumen acumulado total 27767.</v>
          </cell>
        </row>
        <row r="373">
          <cell r="B373" t="str">
            <v>Muestra base asfáltica tomada en planta depositada en el K59+130 al K59+260 Derecha.</v>
          </cell>
          <cell r="S373" t="str">
            <v>Volumen mezcla producida en el  dia 238 m Volumen acumulado total 28005.</v>
          </cell>
        </row>
        <row r="374">
          <cell r="B374" t="str">
            <v>Muestra base asfáltica tomada en planta depositada en el K59+260 al K59+415 Derecha.</v>
          </cell>
          <cell r="S374" t="str">
            <v>Volumen mezcla producida en el  dia 238 m Volumen acumulado total 28005.</v>
          </cell>
        </row>
        <row r="375">
          <cell r="B375" t="str">
            <v>Muestra base asfáltica tomada en planta depositada en el K59+415 al K59+590 Derecha.</v>
          </cell>
          <cell r="S375" t="str">
            <v>Volumen mezcla producida en el  dia 238 m Volumen acumulado total 28005.</v>
          </cell>
        </row>
        <row r="376">
          <cell r="B376" t="str">
            <v>Muestra base asfáltica tomada en planta depositada en el K59+260 al K59+480 Izquierda.</v>
          </cell>
          <cell r="S376" t="str">
            <v>Volumen mezcla producida en el  dia 346 m Volumen acumulado total 28351.</v>
          </cell>
        </row>
        <row r="377">
          <cell r="B377" t="str">
            <v>Muestra base asfáltica tomada en planta depositada en el K59+480 al K59+660 Izquierda.</v>
          </cell>
          <cell r="S377" t="str">
            <v>Volumen mezcla producida en el  dia 346 m Volumen acumulado total 28351.</v>
          </cell>
        </row>
        <row r="378">
          <cell r="B378" t="str">
            <v>Muestra base asfáltica tomada en planta depositada en el K59+660 al K60+030 Izquierda.</v>
          </cell>
          <cell r="S378" t="str">
            <v>Volumen mezcla producida en el  dia 346 m Volumen acumulado total 28351.</v>
          </cell>
        </row>
        <row r="379">
          <cell r="B379" t="str">
            <v>Muestra base asfáltica tomada en planta depositada en el K59+590 al K59+865 Derecha.</v>
          </cell>
          <cell r="S379" t="str">
            <v>Volumen mezcla producida en el  dia 369 m Volumen acumulado total 28720.</v>
          </cell>
        </row>
        <row r="380">
          <cell r="B380" t="str">
            <v>Muestra base asfáltica tomada en planta depositada en el K59+865 al K60+110 Derecha.</v>
          </cell>
          <cell r="S380" t="str">
            <v>Volumen mezcla producida en el  dia 369 m Volumen acumulado total 28720.</v>
          </cell>
        </row>
        <row r="381">
          <cell r="B381" t="str">
            <v>Muestra base asfáltica tomada en planta depositada en el K60+110 al K60+210 Derecha.</v>
          </cell>
          <cell r="S381" t="str">
            <v>Volumen mezcla producida en el  dia 369 m Volumen acumulado total 28720.</v>
          </cell>
        </row>
        <row r="382">
          <cell r="B382" t="str">
            <v>Muestra base asfáltica tomada en planta depositada en el K60+210 al K60+450 Derecha.</v>
          </cell>
          <cell r="S382" t="str">
            <v>Volumen mezcla producida en el  dia 369 m Volumen acumulado total 28720.</v>
          </cell>
        </row>
        <row r="383">
          <cell r="B383" t="str">
            <v>Muestra base asfáltica tomada en planta depositada en el K60+450 al K60+590 Derecha.</v>
          </cell>
          <cell r="S383" t="str">
            <v>Volumen mezcla producida en el  dia 369 m Volumen acumulado total 28720.</v>
          </cell>
        </row>
        <row r="384">
          <cell r="B384" t="str">
            <v>Muestra base asfáltica tomada en planta depositada en el K60+120 al K60+510 Izquierda.</v>
          </cell>
          <cell r="S384" t="str">
            <v>Volumen mezcla producida en el  dia 97 m Volumen acumulado total 28817.</v>
          </cell>
        </row>
        <row r="385">
          <cell r="B385" t="str">
            <v>Muestra base asfáltica tomada en planta depositada en el K60+220 al K60+360 Izquierda.</v>
          </cell>
          <cell r="S385" t="str">
            <v>Volumen mezcla producida en el  dia 495 m Volumen acumulado total 29312.</v>
          </cell>
        </row>
        <row r="386">
          <cell r="B386" t="str">
            <v>Muestra base asfáltica tomada en planta depositada en el K60+360 al K60+595 Izquierda.</v>
          </cell>
          <cell r="S386" t="str">
            <v>Volumen mezcla producida en el  dia 495 m Volumen acumulado total 29312.</v>
          </cell>
        </row>
        <row r="387">
          <cell r="B387" t="str">
            <v>Muestra base asfáltica tomada en planta depositada en el K60+595 al K60+758 Izquierda.</v>
          </cell>
          <cell r="S387" t="str">
            <v>Volumen mezcla producida en el  dia 495 m Volumen acumulado total 29312.</v>
          </cell>
        </row>
        <row r="388">
          <cell r="B388" t="str">
            <v>Muestra base asfáltica tomada en planta depositada en el K60+758 al K60+860 Izquierda.</v>
          </cell>
          <cell r="S388" t="str">
            <v>Volumen mezcla producida en el  dia 495 m Volumen acumulado total 29312.</v>
          </cell>
        </row>
        <row r="389">
          <cell r="B389" t="str">
            <v>Muestra base asfáltica tomada en planta depositada en el K60+860 al K61+000 Izquierda.</v>
          </cell>
          <cell r="S389" t="str">
            <v>Volumen mezcla producida en el  dia 495 m Volumen acumulado total 29312.</v>
          </cell>
        </row>
        <row r="390">
          <cell r="B390" t="str">
            <v>Muestra base asfáltica tomada en planta depositada en el K60+570 al K60+740 derecha.</v>
          </cell>
          <cell r="S390" t="str">
            <v>Volumen mezcla producida en el  dia 495 m Volumen acumulado total 29312.</v>
          </cell>
        </row>
        <row r="391">
          <cell r="B391" t="str">
            <v>Muestra base asfáltica tomada en planta depositada en el K60+735 al K60+960 derecha.</v>
          </cell>
          <cell r="S391" t="str">
            <v>Volumen mezcla producida en el  dia 595 m Volumen acumulado total 29907.</v>
          </cell>
        </row>
        <row r="392">
          <cell r="B392" t="str">
            <v>Muestra base asfáltica tomada en planta depositada en el K60+960 al K61+120 derecha.</v>
          </cell>
          <cell r="S392" t="str">
            <v>Volumen mezcla producida en el  dia 595 m Volumen acumulado total 29907.</v>
          </cell>
        </row>
        <row r="393">
          <cell r="B393" t="str">
            <v>Muestra base asfáltica tomada en planta depositada en el K61+120 al K61+230 derecha.</v>
          </cell>
          <cell r="S393" t="str">
            <v>Volumen mezcla producida en el  dia 595 m Volumen acumulado total 29907.</v>
          </cell>
        </row>
        <row r="394">
          <cell r="B394" t="str">
            <v xml:space="preserve">El alto contenido de asfalto reportado en este formato se debe a un error de pesaje tal como se verifico en la contra muetra No393 cuyo valor dio 2.9 % </v>
          </cell>
          <cell r="S394" t="str">
            <v>Volumen mezcla producida en el  dia 595 m Volumen acumulado total 29907.</v>
          </cell>
        </row>
        <row r="395">
          <cell r="B395" t="str">
            <v>Muestra base asfáltica tomada en planta depositada en el K61+230 al K61+335 derecha.</v>
          </cell>
          <cell r="S395" t="str">
            <v>Volumen mezcla producida en el  dia 595 m Volumen acumulado total 29907.</v>
          </cell>
        </row>
        <row r="396">
          <cell r="B396" t="str">
            <v>Muestra base asfáltica tomada en planta depositada en el K61+335 al K61+440 derecha.</v>
          </cell>
          <cell r="S396" t="str">
            <v>Volumen mezcla producida en el  dia 595 m Volumen acumulado total 29907.</v>
          </cell>
        </row>
        <row r="397">
          <cell r="B397" t="str">
            <v>Muestra base asfáltica tomada en planta depositada en el K61+440 al K61+500derecha.</v>
          </cell>
          <cell r="S397" t="str">
            <v>Volumen mezcla producida en el  dia 595 m Volumen acumulado total 29907.</v>
          </cell>
        </row>
        <row r="398">
          <cell r="B398" t="str">
            <v>Muestra base asfáltica tomada en planta depositada en el K61+090 al K61+318 izquierda.</v>
          </cell>
          <cell r="S398" t="str">
            <v>Volumen mezcla producida en el  dia 253 m Volumen acumulado total 30160.</v>
          </cell>
        </row>
        <row r="399">
          <cell r="B399" t="str">
            <v>Muestra base asfáltica tomada en planta depositada en el K61+000 al K61+100 izquierda.</v>
          </cell>
          <cell r="S399" t="str">
            <v>Volumen mezcla producida en el  dia 253 m Volumen acumulado total 30160.</v>
          </cell>
        </row>
        <row r="400">
          <cell r="B400" t="str">
            <v>Muestra base asfáltica tomada en planta depositada en el K61+100 al K61+200 izquierda.</v>
          </cell>
          <cell r="S400" t="str">
            <v>Volumen mezcla producida en el  dia 253 m Volumen acumulado total 30160.</v>
          </cell>
        </row>
        <row r="401">
          <cell r="B401" t="str">
            <v>Muestra base asfáltica tomada en planta depositada en el K61+200 al K61+300 izquierda.</v>
          </cell>
          <cell r="S401" t="str">
            <v>Volumen mezcla producida en el  dia 253 m Volumen acumulado total 30160.</v>
          </cell>
        </row>
        <row r="402">
          <cell r="B402" t="str">
            <v>Muestra base asfáltica tomada en planta depositada en el K61+280 al K61+350 izquierda.</v>
          </cell>
          <cell r="S402" t="str">
            <v>Volumen mezcla producida en el  dia 185 m Volumen acumulado total 30160.</v>
          </cell>
        </row>
        <row r="403">
          <cell r="B403" t="str">
            <v>Muestra base asfáltica tomada en planta depositada en el K61+350 al K61+400 izquierda.</v>
          </cell>
          <cell r="S403" t="str">
            <v>Volumen mezcla producida en el  dia 185 m Volumen acumulado total 30345.</v>
          </cell>
        </row>
        <row r="404">
          <cell r="B404" t="str">
            <v>Muestra base asfáltica tomada en planta depositada en el K61+400 al K61+460 izquierda.</v>
          </cell>
          <cell r="S404" t="str">
            <v>Volumen mezcla producida en el  dia 185 m Volumen acumulado total 30345.</v>
          </cell>
        </row>
        <row r="405">
          <cell r="B405" t="str">
            <v>Material utilizado en parcheo  entre el K 42+720  y el K 42+880 izquierdo.</v>
          </cell>
          <cell r="S405" t="str">
            <v xml:space="preserve">El alto contenido de asfalto obtenido fue causado por un incremento en la temperatura de los tanques de almacenamiento (de 120º a132º) lo cual causo que aumentara el caudal de asfalto impulsado por la bomba el impase se detecto y supero a tiempo </v>
          </cell>
        </row>
        <row r="406">
          <cell r="B406" t="str">
            <v>Material utilizado en parcheo  entre el K 42+880  y el K 42+930 izquierdo.</v>
          </cell>
          <cell r="S406" t="str">
            <v>Volumen mezcla producida en el  dia 213 m Volumen acumulado total 30577.</v>
          </cell>
        </row>
        <row r="407">
          <cell r="B407" t="str">
            <v>Material utilizado en parcheo  entre el K 42+930  y el K 42+980 izquierdo.</v>
          </cell>
          <cell r="S407" t="str">
            <v>Volumen mezcla producida en el  dia 213 m Volumen acumulado total 30577.</v>
          </cell>
        </row>
        <row r="408">
          <cell r="B408" t="str">
            <v>Material utilizado en parcheo  entre el K 42+980  y el K 42+996 izquierdo.</v>
          </cell>
          <cell r="S408" t="str">
            <v>Volumen mezcla producida en el  dia 134 m Volumen acumulado total 30711.</v>
          </cell>
        </row>
        <row r="409">
          <cell r="B409" t="str">
            <v>Material utilizado en parcheo  entre el K 43+000  y el K 43+096 izquierdo.</v>
          </cell>
          <cell r="S409" t="str">
            <v>Volumen mezcla producida en el  dia 134 m Volumen acumulado total 30711.</v>
          </cell>
        </row>
        <row r="410">
          <cell r="B410" t="str">
            <v>Material utilizado en parcheo  entre el K 43+096  y el K 43+210 izquierdo.</v>
          </cell>
          <cell r="S410" t="str">
            <v>Volumen mezcla producida en el  dia 205 m Volumen acumulado total 30916.</v>
          </cell>
        </row>
        <row r="411">
          <cell r="B411" t="str">
            <v>Material utilizado en parcheo  entre el K 43+210  y el K 43+330 izquierdo.</v>
          </cell>
          <cell r="S411" t="str">
            <v>Volumen mezcla producida en el  dia 205 m Volumen acumulado total 30916.</v>
          </cell>
        </row>
        <row r="412">
          <cell r="B412" t="str">
            <v>Material utilizado en parcheo  entre el K 43+350  y el K 43+500 izquierdo.</v>
          </cell>
          <cell r="S412" t="str">
            <v>Volumen mezcla producida en el  dia 113 m Volumen acumulado total 31029.</v>
          </cell>
        </row>
        <row r="413">
          <cell r="B413" t="str">
            <v>Material utilizado en parcheo  entre el K 43+500  y el K 43+550 izquierdo.</v>
          </cell>
          <cell r="S413" t="str">
            <v>Volumen mezcla producida en el  dia 274 m Volumen acumulado total 31303.</v>
          </cell>
        </row>
        <row r="414">
          <cell r="B414" t="str">
            <v>Material utilizado en parcheo  entre el K 43+550  y el K 43+700 izquierdo.</v>
          </cell>
          <cell r="S414" t="str">
            <v>Volumen mezcla producida en el  dia 274 m Volumen acumulado total 31303.</v>
          </cell>
        </row>
        <row r="415">
          <cell r="B415" t="str">
            <v>Material utilizado en parcheo  entre el K 43+700  y el K 43+780 izquierdo.</v>
          </cell>
          <cell r="S415" t="str">
            <v>Volumen mezcla producida en el  dia 274 m Volumen acumulado total 31303.</v>
          </cell>
        </row>
        <row r="416">
          <cell r="B416" t="str">
            <v>Material utilizado en parcheo  entre el K 43+730  y el K 43+990 izquierdo.</v>
          </cell>
          <cell r="S416" t="str">
            <v>Volumen mezcla producida en el  dia 347 m Volumen acumulado total 31650.</v>
          </cell>
        </row>
        <row r="417">
          <cell r="B417" t="str">
            <v>Material utilizado en parcheo  entre el K 44+011  y el K 44+078 izquierdo.</v>
          </cell>
          <cell r="S417" t="str">
            <v>Volumen mezcla producida en el  dia 347 m Volumen acumulado total 31650.</v>
          </cell>
        </row>
        <row r="418">
          <cell r="B418" t="str">
            <v>Muestra base asfáltica tomada en planta depositada en el K61+455 al K61+560 izquierda.</v>
          </cell>
          <cell r="S418" t="str">
            <v>Volumen mezcla producida en el  dia 347 m Volumen acumulado total 31650.</v>
          </cell>
        </row>
        <row r="419">
          <cell r="B419" t="str">
            <v>Muestra base asfáltica tomada en planta depositada en el K61+560 al K61+630 izquierda.</v>
          </cell>
          <cell r="S419" t="str">
            <v>Volumen mezcla producida en el  dia 347 m Volumen acumulado total 31650.</v>
          </cell>
        </row>
        <row r="420">
          <cell r="B420" t="str">
            <v>Muestra base asfáltica tomada en planta depositada en el K61+630 al K61+705 izquierda.</v>
          </cell>
          <cell r="S420" t="str">
            <v>Volumen mezcla producida en el  dia 347 m Volumen acumulado total 31650.</v>
          </cell>
        </row>
        <row r="421">
          <cell r="B421" t="str">
            <v xml:space="preserve">Material utilizado en parcheo  </v>
          </cell>
          <cell r="S421" t="str">
            <v>Volumen mezcla producida en el  dia 199 m Volumen acumulado total 31849.</v>
          </cell>
        </row>
        <row r="422">
          <cell r="B422" t="str">
            <v>Material utilizado en parcheo  entre el K 44+120  y el K 44+300 izquierdo.</v>
          </cell>
          <cell r="S422" t="str">
            <v>Volumen mezcla producida en el  dia 232 m Volumen acumulado total 32081.</v>
          </cell>
        </row>
        <row r="423">
          <cell r="B423" t="str">
            <v>Material utilizado en parcheo  entre el K 44+300  y el K 44+468 izquierdo.</v>
          </cell>
          <cell r="S423" t="str">
            <v>Volumen mezcla producida en el  dia 232 m Volumen acumulado total 32081.</v>
          </cell>
        </row>
        <row r="424">
          <cell r="B424" t="str">
            <v>Material utilizado en parcheo  entre el K 44+460  y el K 44+528 izquierdo.</v>
          </cell>
          <cell r="S424" t="str">
            <v>Volumen mezcla producida en el  dia 448 m Volumen acumulado total 32529.</v>
          </cell>
        </row>
        <row r="425">
          <cell r="B425" t="str">
            <v>Material utilizado en parcheo  entre el K 44+528  y el K 44+955 izquierdo.</v>
          </cell>
          <cell r="S425" t="str">
            <v>Volumen mezcla producida en el  dia 448 m Volumen acumulado total 32529.</v>
          </cell>
        </row>
        <row r="426">
          <cell r="B426" t="str">
            <v>Muestra base asfáltica tomada en planta depositada en el K61+490 al K61+560 derecha.</v>
          </cell>
          <cell r="S426" t="str">
            <v>Volumen mezcla producida en el  dia 448 m Volumen acumulado total 32529.</v>
          </cell>
        </row>
        <row r="427">
          <cell r="B427" t="str">
            <v>Muestra base asfáltica tomada en planta depositada en el K61+560 al K61+626 derecha.</v>
          </cell>
          <cell r="S427" t="str">
            <v>Volumen mezcla producida en el  dia 448 m Volumen acumulado total 32529.</v>
          </cell>
        </row>
        <row r="428">
          <cell r="B428" t="str">
            <v>Muestra base asfáltica tomada en planta depositada en el K61+626 al K61+710 derecha.</v>
          </cell>
          <cell r="S428" t="str">
            <v>Volumen mezcla producida en el  dia 448 m Volumen acumulado total 32529.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SB"/>
      <sheetName val="datos"/>
      <sheetName val="Gráfico"/>
      <sheetName val="GRAFICOS_MES"/>
    </sheetNames>
    <sheetDataSet>
      <sheetData sheetId="0" refreshError="1"/>
      <sheetData sheetId="1">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row>
        <row r="2">
          <cell r="A2" t="str">
            <v>Muestra No.</v>
          </cell>
          <cell r="B2" t="str">
            <v>Fecha de muestra</v>
          </cell>
          <cell r="C2" t="str">
            <v>Fecha de ensayo</v>
          </cell>
          <cell r="D2" t="str">
            <v>Fuente</v>
          </cell>
          <cell r="E2" t="str">
            <v>Sitio de Recolección</v>
          </cell>
          <cell r="F2" t="str">
            <v>Cantidad Producida Acumulada</v>
          </cell>
          <cell r="G2" t="str">
            <v>Peso Inicial de la muestra</v>
          </cell>
          <cell r="H2" t="str">
            <v>Pesos Retenidos</v>
          </cell>
          <cell r="W2" t="str">
            <v>Limite Liquido</v>
          </cell>
          <cell r="X2" t="str">
            <v>Limite Plastico</v>
          </cell>
          <cell r="Y2" t="str">
            <v>Indice de Plasticidad</v>
          </cell>
          <cell r="Z2" t="str">
            <v>USC</v>
          </cell>
          <cell r="AA2" t="str">
            <v>Observaciones</v>
          </cell>
          <cell r="AB2" t="str">
            <v>DESCRIPCION DE LA MUESTRA</v>
          </cell>
        </row>
        <row r="3">
          <cell r="H3" t="str">
            <v>2 1/2"</v>
          </cell>
          <cell r="I3" t="str">
            <v>2"</v>
          </cell>
          <cell r="J3" t="str">
            <v>1 1/2"</v>
          </cell>
          <cell r="K3" t="str">
            <v>1"</v>
          </cell>
          <cell r="L3" t="str">
            <v>3/4"</v>
          </cell>
          <cell r="M3" t="str">
            <v>1/2"</v>
          </cell>
          <cell r="N3" t="str">
            <v>3/8"</v>
          </cell>
          <cell r="O3" t="str">
            <v>No 4</v>
          </cell>
          <cell r="P3" t="str">
            <v>No 8</v>
          </cell>
          <cell r="Q3" t="str">
            <v>No 16</v>
          </cell>
          <cell r="R3" t="str">
            <v>No 30</v>
          </cell>
          <cell r="S3" t="str">
            <v>No 50</v>
          </cell>
          <cell r="T3" t="str">
            <v>No 100</v>
          </cell>
          <cell r="U3" t="str">
            <v>No 200</v>
          </cell>
          <cell r="V3" t="str">
            <v>Pasa 200</v>
          </cell>
        </row>
        <row r="4">
          <cell r="A4">
            <v>1</v>
          </cell>
          <cell r="B4">
            <v>39925</v>
          </cell>
          <cell r="C4">
            <v>39925</v>
          </cell>
          <cell r="D4" t="str">
            <v>RESAGA TUNEL CAPTACION</v>
          </cell>
          <cell r="E4" t="str">
            <v>PLANTA  TRITURADORA LA VIRGINIA</v>
          </cell>
          <cell r="G4">
            <v>3487.5</v>
          </cell>
          <cell r="K4">
            <v>1187.8</v>
          </cell>
          <cell r="L4">
            <v>934</v>
          </cell>
          <cell r="M4">
            <v>1022.1</v>
          </cell>
          <cell r="N4">
            <v>280.8</v>
          </cell>
          <cell r="O4">
            <v>21.6</v>
          </cell>
          <cell r="V4">
            <v>41.199999999999818</v>
          </cell>
          <cell r="AA4" t="str">
            <v>PRODUCCION ACTUAL DE TRITURADO PLANTA TRITURADORA LA VIRGINIA</v>
          </cell>
          <cell r="AB4" t="str">
            <v xml:space="preserve">GRAVA TRITURADA A 11/2" COLOR GRIS OSCURO CON MANCHAS BLANCAS </v>
          </cell>
        </row>
        <row r="5">
          <cell r="A5">
            <v>2</v>
          </cell>
          <cell r="B5">
            <v>39925</v>
          </cell>
          <cell r="C5">
            <v>39925</v>
          </cell>
          <cell r="D5" t="str">
            <v>RESAGA TUNEL CAPTACION</v>
          </cell>
          <cell r="E5" t="str">
            <v>PLANTA  TRITURADORA LA VIRGINIA</v>
          </cell>
          <cell r="G5">
            <v>2236.4</v>
          </cell>
          <cell r="N5">
            <v>383.6</v>
          </cell>
          <cell r="O5">
            <v>1658</v>
          </cell>
          <cell r="P5">
            <v>102.9</v>
          </cell>
          <cell r="Q5">
            <v>14.7</v>
          </cell>
          <cell r="R5">
            <v>7.7</v>
          </cell>
          <cell r="S5">
            <v>7</v>
          </cell>
          <cell r="T5">
            <v>4.7</v>
          </cell>
          <cell r="U5">
            <v>4.5</v>
          </cell>
          <cell r="V5">
            <v>53.300000000000637</v>
          </cell>
          <cell r="AA5" t="str">
            <v>PRODUCCION ACTUAL DE TRITURADO PLANTA TRITURADORA LA VIRGINIA</v>
          </cell>
          <cell r="AB5" t="str">
            <v xml:space="preserve">GRAVA TRITURADA A 1/2" COLOR GRIS OSCURO CON MANCHAS BLANCAS </v>
          </cell>
        </row>
        <row r="6">
          <cell r="A6">
            <v>3</v>
          </cell>
          <cell r="B6">
            <v>39927</v>
          </cell>
          <cell r="C6">
            <v>39927</v>
          </cell>
          <cell r="D6" t="str">
            <v>RESAGA TUNEL CAPTACION</v>
          </cell>
          <cell r="E6" t="str">
            <v>PLANTA  TRITURADORA LA VIRGINIA</v>
          </cell>
          <cell r="G6">
            <v>3028.1</v>
          </cell>
          <cell r="K6">
            <v>701.9</v>
          </cell>
          <cell r="L6">
            <v>1133.5</v>
          </cell>
          <cell r="M6">
            <v>1017.5</v>
          </cell>
          <cell r="N6">
            <v>130.4</v>
          </cell>
          <cell r="O6">
            <v>4.5999999999999996</v>
          </cell>
          <cell r="P6">
            <v>5.8</v>
          </cell>
          <cell r="V6">
            <v>34.399999999999636</v>
          </cell>
          <cell r="AA6" t="str">
            <v>PRODUCCION ACTUAL DE TRITURADO PLANTA TRITURADORA LA VIRGINIA</v>
          </cell>
          <cell r="AB6" t="str">
            <v xml:space="preserve">GRAVA TRITURADA A 11/2" COLOR GRIS OSCURO CON MANCHAS BLANCAS </v>
          </cell>
        </row>
        <row r="7">
          <cell r="A7">
            <v>4</v>
          </cell>
          <cell r="B7">
            <v>39927</v>
          </cell>
          <cell r="C7">
            <v>39927</v>
          </cell>
          <cell r="D7" t="str">
            <v>RESAGA TUNEL CAPTACION</v>
          </cell>
          <cell r="E7" t="str">
            <v>PLANTA  TRITURADORA LA VIRGINIA</v>
          </cell>
          <cell r="G7">
            <v>4725</v>
          </cell>
          <cell r="N7">
            <v>1014.3</v>
          </cell>
          <cell r="O7">
            <v>3426.7</v>
          </cell>
          <cell r="P7">
            <v>133.1</v>
          </cell>
          <cell r="Q7">
            <v>21.8</v>
          </cell>
          <cell r="R7">
            <v>10.199999999999999</v>
          </cell>
          <cell r="S7">
            <v>10.1</v>
          </cell>
          <cell r="T7">
            <v>6.3</v>
          </cell>
          <cell r="U7">
            <v>5.4</v>
          </cell>
          <cell r="V7">
            <v>97.099999999999454</v>
          </cell>
          <cell r="AA7" t="str">
            <v>PRODUCCION ACTUAL DE TRITURADO PLANTA TRITURADORA LA VIRGINIA</v>
          </cell>
          <cell r="AB7" t="str">
            <v xml:space="preserve">GRAVA TRITURADA A 1/2" COLOR GRIS OSCURO CON MANCHAS BLANCAS </v>
          </cell>
        </row>
        <row r="8">
          <cell r="A8">
            <v>5</v>
          </cell>
          <cell r="B8">
            <v>39930</v>
          </cell>
          <cell r="C8">
            <v>39931</v>
          </cell>
          <cell r="D8" t="str">
            <v>RESAGA TUNEL CAPTACION</v>
          </cell>
          <cell r="E8" t="str">
            <v>PLANTA  TRITURADORA LA VIRGINIA</v>
          </cell>
          <cell r="G8">
            <v>6699.4</v>
          </cell>
          <cell r="K8">
            <v>1470</v>
          </cell>
          <cell r="L8">
            <v>1448.7</v>
          </cell>
          <cell r="M8">
            <v>1503.1</v>
          </cell>
          <cell r="N8">
            <v>1033.5999999999999</v>
          </cell>
          <cell r="O8">
            <v>1161.2</v>
          </cell>
          <cell r="P8">
            <v>58.9</v>
          </cell>
          <cell r="Q8">
            <v>9.1999999999999993</v>
          </cell>
          <cell r="R8">
            <v>4.9000000000000004</v>
          </cell>
          <cell r="V8">
            <v>9.8000000000010914</v>
          </cell>
          <cell r="AA8" t="str">
            <v>PRODUCCION ACTUAL DE TRITURADO PLANTA TRITURADORA LA VIRGINIA</v>
          </cell>
          <cell r="AB8" t="str">
            <v xml:space="preserve">GRAVA TRITURADA A  11/2" TODO UNO COLOR GRIS OSCURO CON MANCHAS BLANCAS </v>
          </cell>
        </row>
        <row r="9">
          <cell r="A9">
            <v>6</v>
          </cell>
          <cell r="B9">
            <v>39930</v>
          </cell>
          <cell r="C9">
            <v>39930</v>
          </cell>
          <cell r="D9" t="str">
            <v>RESAGA TUNEL CAPTACION</v>
          </cell>
          <cell r="E9" t="str">
            <v>RESAGA TUNEL CAPTACION</v>
          </cell>
          <cell r="G9">
            <v>5119.5</v>
          </cell>
          <cell r="K9">
            <v>1122.0999999999999</v>
          </cell>
          <cell r="L9">
            <v>1857.3</v>
          </cell>
          <cell r="M9">
            <v>1638.4</v>
          </cell>
          <cell r="N9">
            <v>444.7</v>
          </cell>
          <cell r="O9">
            <v>45.1</v>
          </cell>
          <cell r="P9">
            <v>4</v>
          </cell>
          <cell r="V9">
            <v>7.9000000000005457</v>
          </cell>
          <cell r="AA9" t="str">
            <v>PRODUCCION ACTUAL DE TRITURADO PLANTA TRITURADORA LA VIRGINIA</v>
          </cell>
          <cell r="AB9" t="str">
            <v xml:space="preserve">GRAVA TRITURADA A 11/2" COLOR GRIS OSCURO CON MANCHAS BLANCAS </v>
          </cell>
        </row>
        <row r="10">
          <cell r="A10">
            <v>7</v>
          </cell>
          <cell r="B10">
            <v>39931</v>
          </cell>
          <cell r="C10">
            <v>39931</v>
          </cell>
          <cell r="D10" t="str">
            <v>RESAGA TUNEL CAPTACION</v>
          </cell>
          <cell r="E10" t="str">
            <v>RESAGA TUNEL CAPTACION</v>
          </cell>
          <cell r="G10">
            <v>4960.3</v>
          </cell>
          <cell r="K10">
            <v>1069.0999999999999</v>
          </cell>
          <cell r="L10">
            <v>1321.4</v>
          </cell>
          <cell r="M10">
            <v>1119.8</v>
          </cell>
          <cell r="N10">
            <v>659.2</v>
          </cell>
          <cell r="O10">
            <v>740</v>
          </cell>
          <cell r="P10">
            <v>28.1</v>
          </cell>
          <cell r="Q10">
            <v>4.4000000000000004</v>
          </cell>
          <cell r="R10">
            <v>3.2</v>
          </cell>
          <cell r="V10">
            <v>15.100000000000364</v>
          </cell>
          <cell r="AA10" t="str">
            <v>PRODUCCION ACTUAL DE TRITURADO PLANTA TRITURADORA LA VIRGINIA</v>
          </cell>
          <cell r="AB10" t="str">
            <v xml:space="preserve">GRAVA TRITURADA A  11/2" TODO UNO COLOR GRIS OSCURO CON MANCHAS BLANCAS </v>
          </cell>
        </row>
        <row r="11">
          <cell r="V11">
            <v>0</v>
          </cell>
        </row>
        <row r="12">
          <cell r="V12">
            <v>0</v>
          </cell>
        </row>
        <row r="13">
          <cell r="V13">
            <v>0</v>
          </cell>
        </row>
        <row r="14">
          <cell r="V14">
            <v>0</v>
          </cell>
        </row>
        <row r="15">
          <cell r="V15">
            <v>0</v>
          </cell>
        </row>
        <row r="16">
          <cell r="V16">
            <v>0</v>
          </cell>
        </row>
        <row r="17">
          <cell r="V17">
            <v>0</v>
          </cell>
        </row>
        <row r="18">
          <cell r="V18">
            <v>0</v>
          </cell>
        </row>
        <row r="19">
          <cell r="V19">
            <v>0</v>
          </cell>
        </row>
        <row r="20">
          <cell r="V20">
            <v>0</v>
          </cell>
        </row>
        <row r="21">
          <cell r="V21">
            <v>0</v>
          </cell>
        </row>
        <row r="22">
          <cell r="V22">
            <v>0</v>
          </cell>
        </row>
        <row r="23">
          <cell r="V23">
            <v>0</v>
          </cell>
        </row>
        <row r="24">
          <cell r="V24">
            <v>0</v>
          </cell>
        </row>
        <row r="25">
          <cell r="V25">
            <v>0</v>
          </cell>
        </row>
        <row r="26">
          <cell r="V26">
            <v>0</v>
          </cell>
        </row>
        <row r="27">
          <cell r="V27">
            <v>0</v>
          </cell>
        </row>
        <row r="28">
          <cell r="V28">
            <v>0</v>
          </cell>
        </row>
        <row r="29">
          <cell r="V29">
            <v>0</v>
          </cell>
        </row>
        <row r="30">
          <cell r="V30">
            <v>0</v>
          </cell>
        </row>
        <row r="31">
          <cell r="V31">
            <v>0</v>
          </cell>
        </row>
        <row r="32">
          <cell r="V32">
            <v>0</v>
          </cell>
        </row>
        <row r="33">
          <cell r="V33">
            <v>0</v>
          </cell>
        </row>
        <row r="34">
          <cell r="V34">
            <v>0</v>
          </cell>
        </row>
        <row r="35">
          <cell r="V35">
            <v>0</v>
          </cell>
        </row>
        <row r="36">
          <cell r="V36">
            <v>0</v>
          </cell>
        </row>
        <row r="37">
          <cell r="V37">
            <v>0</v>
          </cell>
        </row>
        <row r="38">
          <cell r="V38">
            <v>0</v>
          </cell>
        </row>
        <row r="39">
          <cell r="V39">
            <v>0</v>
          </cell>
        </row>
        <row r="40">
          <cell r="V40">
            <v>0</v>
          </cell>
        </row>
        <row r="41">
          <cell r="V41">
            <v>0</v>
          </cell>
        </row>
        <row r="42">
          <cell r="V42">
            <v>0</v>
          </cell>
        </row>
        <row r="43">
          <cell r="V43">
            <v>0</v>
          </cell>
        </row>
        <row r="44">
          <cell r="V44">
            <v>0</v>
          </cell>
        </row>
        <row r="45">
          <cell r="V45">
            <v>0</v>
          </cell>
        </row>
        <row r="46">
          <cell r="V46">
            <v>0</v>
          </cell>
        </row>
        <row r="47">
          <cell r="V47">
            <v>0</v>
          </cell>
        </row>
        <row r="48">
          <cell r="V48">
            <v>0</v>
          </cell>
        </row>
        <row r="49">
          <cell r="V49">
            <v>0</v>
          </cell>
        </row>
        <row r="50">
          <cell r="V50">
            <v>0</v>
          </cell>
        </row>
        <row r="51">
          <cell r="V51">
            <v>0</v>
          </cell>
        </row>
        <row r="52">
          <cell r="V52">
            <v>0</v>
          </cell>
        </row>
        <row r="53">
          <cell r="V53">
            <v>0</v>
          </cell>
        </row>
        <row r="54">
          <cell r="V54">
            <v>0</v>
          </cell>
        </row>
        <row r="55">
          <cell r="V55">
            <v>0</v>
          </cell>
        </row>
        <row r="56">
          <cell r="V56">
            <v>0</v>
          </cell>
        </row>
        <row r="57">
          <cell r="V57">
            <v>0</v>
          </cell>
        </row>
        <row r="58">
          <cell r="V58">
            <v>0</v>
          </cell>
        </row>
        <row r="59">
          <cell r="V59">
            <v>0</v>
          </cell>
        </row>
        <row r="60">
          <cell r="V60">
            <v>0</v>
          </cell>
        </row>
        <row r="61">
          <cell r="V61">
            <v>0</v>
          </cell>
        </row>
        <row r="62">
          <cell r="V62">
            <v>0</v>
          </cell>
        </row>
        <row r="63">
          <cell r="V63">
            <v>0</v>
          </cell>
        </row>
        <row r="64">
          <cell r="V64">
            <v>0</v>
          </cell>
        </row>
        <row r="65">
          <cell r="V65">
            <v>0</v>
          </cell>
        </row>
        <row r="66">
          <cell r="V66">
            <v>0</v>
          </cell>
        </row>
        <row r="67">
          <cell r="V67">
            <v>0</v>
          </cell>
        </row>
        <row r="68">
          <cell r="V68">
            <v>0</v>
          </cell>
        </row>
        <row r="69">
          <cell r="V69">
            <v>0</v>
          </cell>
        </row>
        <row r="70">
          <cell r="V70">
            <v>0</v>
          </cell>
        </row>
        <row r="71">
          <cell r="V71">
            <v>0</v>
          </cell>
        </row>
        <row r="72">
          <cell r="V72">
            <v>0</v>
          </cell>
        </row>
        <row r="73">
          <cell r="V73">
            <v>0</v>
          </cell>
        </row>
        <row r="74">
          <cell r="V74">
            <v>0</v>
          </cell>
        </row>
        <row r="75">
          <cell r="V75">
            <v>0</v>
          </cell>
        </row>
        <row r="76">
          <cell r="V76">
            <v>0</v>
          </cell>
        </row>
        <row r="77">
          <cell r="V77">
            <v>0</v>
          </cell>
        </row>
        <row r="78">
          <cell r="V78">
            <v>0</v>
          </cell>
        </row>
        <row r="79">
          <cell r="V79">
            <v>0</v>
          </cell>
        </row>
        <row r="80">
          <cell r="V80">
            <v>0</v>
          </cell>
        </row>
        <row r="81">
          <cell r="V81">
            <v>0</v>
          </cell>
        </row>
        <row r="82">
          <cell r="V82">
            <v>0</v>
          </cell>
        </row>
        <row r="83">
          <cell r="V83">
            <v>0</v>
          </cell>
        </row>
        <row r="84">
          <cell r="V84">
            <v>0</v>
          </cell>
        </row>
        <row r="85">
          <cell r="V85">
            <v>0</v>
          </cell>
        </row>
        <row r="86">
          <cell r="V86">
            <v>0</v>
          </cell>
        </row>
        <row r="87">
          <cell r="V87">
            <v>0</v>
          </cell>
        </row>
        <row r="88">
          <cell r="V88">
            <v>0</v>
          </cell>
        </row>
        <row r="65404">
          <cell r="AA65404" t="str">
            <v>Material cumple con la especificación</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ZCLAS"/>
      <sheetName val="Módulo1"/>
      <sheetName val="Módulo11"/>
      <sheetName val="clasifica"/>
      <sheetName val="#¡REF"/>
      <sheetName val="Hoja1"/>
      <sheetName val="clasifica.xls"/>
    </sheetNames>
    <definedNames>
      <definedName name="Clasificacion"/>
    </defined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C. 17.5 MPa "/>
      <sheetName val="MEZCLA"/>
      <sheetName val="ARENA"/>
      <sheetName val="GRAVA"/>
      <sheetName val="mixtos"/>
    </sheetNames>
    <sheetDataSet>
      <sheetData sheetId="0"/>
      <sheetData sheetId="1"/>
      <sheetData sheetId="2">
        <row r="6">
          <cell r="L6">
            <v>3</v>
          </cell>
        </row>
      </sheetData>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T1VTI"/>
      <sheetName val="datos"/>
      <sheetName val="Gráfico"/>
      <sheetName val="GRAFICOS-"/>
      <sheetName val="GRAFICOS-cambio"/>
    </sheetNames>
    <sheetDataSet>
      <sheetData sheetId="0" refreshError="1"/>
      <sheetData sheetId="1">
        <row r="6">
          <cell r="L6">
            <v>142</v>
          </cell>
        </row>
      </sheetData>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SB"/>
      <sheetName val="datos"/>
      <sheetName val="Gráfico"/>
      <sheetName val="GRAFICOS_MES"/>
      <sheetName val="Formato"/>
    </sheetNames>
    <sheetDataSet>
      <sheetData sheetId="0" refreshError="1"/>
      <sheetData sheetId="1" refreshError="1">
        <row r="1">
          <cell r="A1" t="str">
            <v>Muestra No.</v>
          </cell>
          <cell r="B1" t="str">
            <v>Fecha de muestra</v>
          </cell>
          <cell r="C1" t="str">
            <v>Fecha de ensayo</v>
          </cell>
          <cell r="D1" t="str">
            <v>Sitio de Recolección</v>
          </cell>
          <cell r="E1" t="str">
            <v>Cantidad Producida Acumulada</v>
          </cell>
          <cell r="F1" t="str">
            <v>Peso Inicial de la muestra</v>
          </cell>
          <cell r="G1" t="str">
            <v>Pesos Retenidos</v>
          </cell>
          <cell r="H1">
            <v>8</v>
          </cell>
          <cell r="I1">
            <v>9</v>
          </cell>
          <cell r="J1">
            <v>10</v>
          </cell>
          <cell r="K1">
            <v>11</v>
          </cell>
          <cell r="L1">
            <v>12</v>
          </cell>
          <cell r="M1" t="str">
            <v>Observaciones</v>
          </cell>
          <cell r="N1" t="str">
            <v>informe mercurio</v>
          </cell>
          <cell r="O1" t="str">
            <v>Sumatoria</v>
          </cell>
          <cell r="P1" t="str">
            <v>chequeo</v>
          </cell>
          <cell r="Q1">
            <v>17</v>
          </cell>
          <cell r="R1">
            <v>18</v>
          </cell>
          <cell r="S1">
            <v>19</v>
          </cell>
          <cell r="T1">
            <v>20</v>
          </cell>
          <cell r="U1">
            <v>21</v>
          </cell>
          <cell r="V1">
            <v>22</v>
          </cell>
          <cell r="W1">
            <v>23</v>
          </cell>
          <cell r="X1">
            <v>24</v>
          </cell>
          <cell r="Y1">
            <v>25</v>
          </cell>
          <cell r="Z1">
            <v>26</v>
          </cell>
          <cell r="AA1">
            <v>27</v>
          </cell>
        </row>
        <row r="2">
          <cell r="A2" t="str">
            <v>Muestra No.</v>
          </cell>
          <cell r="B2" t="str">
            <v>Fecha de muestra</v>
          </cell>
          <cell r="C2" t="str">
            <v>Fecha de ensayo</v>
          </cell>
          <cell r="D2" t="str">
            <v>Fuente</v>
          </cell>
          <cell r="E2" t="str">
            <v>Sitio de Recolección</v>
          </cell>
          <cell r="F2" t="str">
            <v>Cantidad Producida Acumulada</v>
          </cell>
          <cell r="G2" t="str">
            <v>2 1/2"</v>
          </cell>
          <cell r="H2" t="str">
            <v>2"</v>
          </cell>
          <cell r="I2" t="str">
            <v>1"</v>
          </cell>
          <cell r="J2" t="str">
            <v>1/2</v>
          </cell>
          <cell r="K2" t="str">
            <v>No. 4</v>
          </cell>
          <cell r="L2" t="str">
            <v>Pasa No. 8</v>
          </cell>
          <cell r="W2" t="str">
            <v>Limite Liquido</v>
          </cell>
          <cell r="X2" t="str">
            <v>Limite Plastico</v>
          </cell>
          <cell r="Y2" t="str">
            <v>Indice de Plasticidad</v>
          </cell>
          <cell r="Z2" t="str">
            <v>USC</v>
          </cell>
          <cell r="AA2" t="str">
            <v>Observaciones</v>
          </cell>
          <cell r="AB2" t="str">
            <v>DESCRIPCION DE LA MUESTRA</v>
          </cell>
        </row>
        <row r="3">
          <cell r="A3">
            <v>1</v>
          </cell>
          <cell r="B3">
            <v>39828</v>
          </cell>
          <cell r="C3">
            <v>39828</v>
          </cell>
          <cell r="D3" t="str">
            <v>Contecha</v>
          </cell>
          <cell r="F3">
            <v>72240</v>
          </cell>
          <cell r="G3">
            <v>0</v>
          </cell>
          <cell r="H3">
            <v>0</v>
          </cell>
          <cell r="I3">
            <v>38109</v>
          </cell>
          <cell r="J3">
            <v>27115</v>
          </cell>
          <cell r="K3">
            <v>7016</v>
          </cell>
          <cell r="L3">
            <v>0</v>
          </cell>
          <cell r="M3" t="str">
            <v>Especificación Particular</v>
          </cell>
          <cell r="N3" t="str">
            <v>F5-09000196</v>
          </cell>
          <cell r="O3">
            <v>72240</v>
          </cell>
          <cell r="P3">
            <v>0</v>
          </cell>
          <cell r="Q3" t="str">
            <v>No 16</v>
          </cell>
          <cell r="R3" t="str">
            <v>No 30</v>
          </cell>
          <cell r="S3" t="str">
            <v>No 50</v>
          </cell>
          <cell r="T3" t="str">
            <v>No 100</v>
          </cell>
          <cell r="U3" t="str">
            <v>No 200</v>
          </cell>
          <cell r="V3" t="str">
            <v>Pasa 200</v>
          </cell>
        </row>
        <row r="4">
          <cell r="A4">
            <v>2</v>
          </cell>
          <cell r="B4">
            <v>39881</v>
          </cell>
          <cell r="C4">
            <v>39881</v>
          </cell>
          <cell r="D4" t="str">
            <v>La Virginia</v>
          </cell>
          <cell r="E4" t="str">
            <v>PLANTA  TRITURADORA LA VIRGINIA</v>
          </cell>
          <cell r="F4">
            <v>8617.7000000000007</v>
          </cell>
          <cell r="G4">
            <v>324.2</v>
          </cell>
          <cell r="H4">
            <v>1438.2</v>
          </cell>
          <cell r="I4">
            <v>2033</v>
          </cell>
          <cell r="J4">
            <v>2560.3000000000002</v>
          </cell>
          <cell r="K4">
            <v>1222.5</v>
          </cell>
          <cell r="L4">
            <v>1039.5</v>
          </cell>
          <cell r="M4" t="str">
            <v>Especificación Particular</v>
          </cell>
          <cell r="N4" t="str">
            <v>F5-DP-09001162</v>
          </cell>
          <cell r="O4">
            <v>8617.7000000000007</v>
          </cell>
          <cell r="P4">
            <v>0</v>
          </cell>
          <cell r="Q4">
            <v>443.7</v>
          </cell>
          <cell r="R4">
            <v>269.39999999999998</v>
          </cell>
          <cell r="S4">
            <v>322.39999999999998</v>
          </cell>
          <cell r="T4">
            <v>139.6</v>
          </cell>
          <cell r="U4">
            <v>74.3</v>
          </cell>
          <cell r="V4">
            <v>154</v>
          </cell>
          <cell r="W4" t="str">
            <v>NL</v>
          </cell>
          <cell r="X4" t="str">
            <v>NP</v>
          </cell>
          <cell r="Y4" t="str">
            <v>NP</v>
          </cell>
          <cell r="AA4" t="str">
            <v>PRODUCCION ACTUAL DE ARENA PLANTA TRITURADORA LA VIRGINIA</v>
          </cell>
          <cell r="AB4" t="str">
            <v xml:space="preserve">ARENA DE TRITURACION COLOR GRIS OSCURO CON GRANOS BLANCOS </v>
          </cell>
        </row>
        <row r="5">
          <cell r="A5">
            <v>3</v>
          </cell>
          <cell r="B5">
            <v>39926</v>
          </cell>
          <cell r="C5">
            <v>39927</v>
          </cell>
          <cell r="D5" t="str">
            <v>CONTECHA</v>
          </cell>
          <cell r="E5" t="str">
            <v>PLANTA  CONCRETOS LA VIRGINIA</v>
          </cell>
          <cell r="G5">
            <v>2364.1999999999998</v>
          </cell>
          <cell r="L5">
            <v>0</v>
          </cell>
          <cell r="O5">
            <v>0</v>
          </cell>
          <cell r="P5">
            <v>0</v>
          </cell>
          <cell r="Q5">
            <v>404.9</v>
          </cell>
          <cell r="R5">
            <v>339</v>
          </cell>
          <cell r="S5">
            <v>612.4</v>
          </cell>
          <cell r="T5">
            <v>195.2</v>
          </cell>
          <cell r="U5">
            <v>58.1</v>
          </cell>
          <cell r="V5">
            <v>83</v>
          </cell>
          <cell r="W5" t="str">
            <v>NL</v>
          </cell>
          <cell r="X5" t="str">
            <v>NP</v>
          </cell>
          <cell r="Y5" t="str">
            <v>NP</v>
          </cell>
          <cell r="AA5" t="str">
            <v>ARENA PROCEDENTE DE  LA PLANTA CONTECHA</v>
          </cell>
          <cell r="AB5" t="str">
            <v>ARENA ALUVIAL COLOR AMARILLO CON ALGUNOS GRANOS BLANCOS</v>
          </cell>
        </row>
        <row r="6">
          <cell r="A6">
            <v>4</v>
          </cell>
          <cell r="B6">
            <v>39930</v>
          </cell>
          <cell r="C6">
            <v>39930</v>
          </cell>
          <cell r="D6" t="str">
            <v>CONTECHA</v>
          </cell>
          <cell r="E6" t="str">
            <v>PLANTA  CONCRETOS LA VIRGINIA</v>
          </cell>
          <cell r="G6">
            <v>4266.8</v>
          </cell>
          <cell r="L6">
            <v>0</v>
          </cell>
          <cell r="O6">
            <v>0</v>
          </cell>
          <cell r="P6">
            <v>0</v>
          </cell>
          <cell r="Q6">
            <v>739.8</v>
          </cell>
          <cell r="R6">
            <v>637.20000000000005</v>
          </cell>
          <cell r="S6">
            <v>1074.9000000000001</v>
          </cell>
          <cell r="T6">
            <v>301.89999999999998</v>
          </cell>
          <cell r="U6">
            <v>105</v>
          </cell>
          <cell r="V6">
            <v>131.5</v>
          </cell>
          <cell r="W6" t="str">
            <v>NL</v>
          </cell>
          <cell r="X6" t="str">
            <v>NP</v>
          </cell>
          <cell r="Y6" t="str">
            <v>NP</v>
          </cell>
          <cell r="AA6" t="str">
            <v>ARENA PROCEDENTE DE  LA PLANTA CONTECHA</v>
          </cell>
          <cell r="AB6" t="str">
            <v>ARENA ALUVIAL COLOR AMARILLO CON ALGUNOS GRANOS BLANCOS</v>
          </cell>
        </row>
        <row r="7">
          <cell r="A7">
            <v>5</v>
          </cell>
          <cell r="B7">
            <v>39932</v>
          </cell>
          <cell r="C7">
            <v>39932</v>
          </cell>
          <cell r="D7" t="str">
            <v>RESAGA TUNEL CAPTACION</v>
          </cell>
          <cell r="E7" t="str">
            <v>PLANTA  TRITURADORA LA VIRGINIA</v>
          </cell>
          <cell r="G7">
            <v>3702</v>
          </cell>
          <cell r="L7">
            <v>0</v>
          </cell>
          <cell r="O7">
            <v>0</v>
          </cell>
          <cell r="P7">
            <v>0</v>
          </cell>
          <cell r="Q7">
            <v>634.4</v>
          </cell>
          <cell r="R7">
            <v>404.3</v>
          </cell>
          <cell r="S7">
            <v>523.20000000000005</v>
          </cell>
          <cell r="T7">
            <v>393.9</v>
          </cell>
          <cell r="U7">
            <v>184.2</v>
          </cell>
          <cell r="V7">
            <v>174.79999999999973</v>
          </cell>
          <cell r="W7" t="str">
            <v>NL</v>
          </cell>
          <cell r="X7" t="str">
            <v>NP</v>
          </cell>
          <cell r="Y7" t="str">
            <v>NP</v>
          </cell>
          <cell r="AA7" t="str">
            <v>PRODUCCION ACTUAL DE ARENA PLANTA TRITURADORA LA VIRGINIA</v>
          </cell>
          <cell r="AB7" t="str">
            <v xml:space="preserve">ARENA DE TRITURACION COLOR GRIS OSCURO CON GRANOS BLANCOS </v>
          </cell>
        </row>
        <row r="8">
          <cell r="A8">
            <v>6</v>
          </cell>
          <cell r="B8">
            <v>39944</v>
          </cell>
          <cell r="C8">
            <v>39944</v>
          </cell>
          <cell r="D8" t="str">
            <v>RESAGA TUNEL CAPTACION</v>
          </cell>
          <cell r="E8" t="str">
            <v>PLANTA  TRITURADORA LA VIRGINIA</v>
          </cell>
          <cell r="G8">
            <v>4283.1000000000004</v>
          </cell>
          <cell r="L8">
            <v>0</v>
          </cell>
          <cell r="O8">
            <v>0</v>
          </cell>
          <cell r="P8">
            <v>0</v>
          </cell>
          <cell r="Q8">
            <v>663.2</v>
          </cell>
          <cell r="R8">
            <v>433.9</v>
          </cell>
          <cell r="S8">
            <v>675.7</v>
          </cell>
          <cell r="T8">
            <v>452.3</v>
          </cell>
          <cell r="U8">
            <v>211.4</v>
          </cell>
          <cell r="V8">
            <v>123</v>
          </cell>
          <cell r="W8" t="str">
            <v>NL</v>
          </cell>
          <cell r="X8" t="str">
            <v>NP</v>
          </cell>
          <cell r="Y8" t="str">
            <v>NP</v>
          </cell>
          <cell r="AA8" t="str">
            <v>PRODUCCION ACTUAL DE ARENA PLANTA TRITURADORA LA VIRGINIA</v>
          </cell>
          <cell r="AB8" t="str">
            <v xml:space="preserve">ARENA DE TRITURACION COLOR GRIS OSCURO CON GRANOS BLANCOS </v>
          </cell>
        </row>
        <row r="9">
          <cell r="A9">
            <v>7</v>
          </cell>
          <cell r="B9">
            <v>39945</v>
          </cell>
          <cell r="C9">
            <v>39945</v>
          </cell>
          <cell r="D9" t="str">
            <v>CONTECHA</v>
          </cell>
          <cell r="E9" t="str">
            <v>PLANTA  CONCRETOS LA VIRGINIA</v>
          </cell>
          <cell r="G9">
            <v>1928.6</v>
          </cell>
          <cell r="L9">
            <v>0</v>
          </cell>
          <cell r="O9">
            <v>0</v>
          </cell>
          <cell r="P9">
            <v>0</v>
          </cell>
          <cell r="Q9">
            <v>355.2</v>
          </cell>
          <cell r="R9">
            <v>286.39999999999998</v>
          </cell>
          <cell r="S9">
            <v>466.9</v>
          </cell>
          <cell r="T9">
            <v>156</v>
          </cell>
          <cell r="U9">
            <v>51</v>
          </cell>
          <cell r="V9">
            <v>53.399999999999636</v>
          </cell>
          <cell r="W9" t="str">
            <v>NL</v>
          </cell>
          <cell r="X9" t="str">
            <v>NP</v>
          </cell>
          <cell r="Y9" t="str">
            <v>NP</v>
          </cell>
          <cell r="AA9" t="str">
            <v>ARENA PROCEDENTE DE  LA PLANTA CONTECHA</v>
          </cell>
          <cell r="AB9" t="str">
            <v>ARENA ALUVIAL COLOR AMARILLO CON ALGUNOS GRANOS BLANCOS</v>
          </cell>
        </row>
        <row r="10">
          <cell r="A10">
            <v>8</v>
          </cell>
          <cell r="B10">
            <v>39946</v>
          </cell>
          <cell r="C10">
            <v>39946</v>
          </cell>
          <cell r="D10" t="str">
            <v>CONTECHA</v>
          </cell>
          <cell r="E10" t="str">
            <v>PLANTA  CONCRETOS LA VIRGINIA</v>
          </cell>
          <cell r="G10">
            <v>1915.6</v>
          </cell>
          <cell r="L10">
            <v>0</v>
          </cell>
          <cell r="O10">
            <v>0</v>
          </cell>
          <cell r="P10">
            <v>0</v>
          </cell>
          <cell r="Q10">
            <v>358.4</v>
          </cell>
          <cell r="R10">
            <v>299</v>
          </cell>
          <cell r="S10">
            <v>467.6</v>
          </cell>
          <cell r="T10">
            <v>155.19999999999999</v>
          </cell>
          <cell r="U10">
            <v>57.5</v>
          </cell>
          <cell r="V10">
            <v>37.700000000000045</v>
          </cell>
          <cell r="W10" t="str">
            <v>NL</v>
          </cell>
          <cell r="X10" t="str">
            <v>NP</v>
          </cell>
          <cell r="Y10" t="str">
            <v>NP</v>
          </cell>
          <cell r="AA10" t="str">
            <v>ARENA PROCEDENTE DE  LA PLANTA CONTECHA</v>
          </cell>
          <cell r="AB10" t="str">
            <v>ARENA ALUVIAL COLOR AMARILLO CON ALGUNOS GRANOS BLANCOS</v>
          </cell>
        </row>
        <row r="11">
          <cell r="A11">
            <v>9</v>
          </cell>
          <cell r="B11">
            <v>39947</v>
          </cell>
          <cell r="C11">
            <v>39947</v>
          </cell>
          <cell r="D11" t="str">
            <v>RESAGA TUNEL CAPTACION</v>
          </cell>
          <cell r="E11" t="str">
            <v>PLANTA  TRITURADORA LA VIRGINIA</v>
          </cell>
          <cell r="G11">
            <v>1725.4</v>
          </cell>
          <cell r="L11">
            <v>0</v>
          </cell>
          <cell r="O11">
            <v>0</v>
          </cell>
          <cell r="P11">
            <v>0</v>
          </cell>
          <cell r="Q11">
            <v>324.89999999999998</v>
          </cell>
          <cell r="R11">
            <v>191.9</v>
          </cell>
          <cell r="S11">
            <v>246.4</v>
          </cell>
          <cell r="T11">
            <v>127.4</v>
          </cell>
          <cell r="U11">
            <v>83.9</v>
          </cell>
          <cell r="V11">
            <v>54.899999999999864</v>
          </cell>
          <cell r="W11" t="str">
            <v>NL</v>
          </cell>
          <cell r="X11" t="str">
            <v>NP</v>
          </cell>
          <cell r="Y11" t="str">
            <v>NP</v>
          </cell>
          <cell r="AA11" t="str">
            <v>PRODUCCION ACTUAL DE ARENA PLANTA TRITURADORA LA VIRGINIA</v>
          </cell>
          <cell r="AB11" t="str">
            <v xml:space="preserve">ARENA DE TRITURACION COLOR GRIS OSCURO CON GRANOS BLANCOS </v>
          </cell>
        </row>
        <row r="12">
          <cell r="A12">
            <v>10</v>
          </cell>
          <cell r="B12">
            <v>39947</v>
          </cell>
          <cell r="C12">
            <v>39947</v>
          </cell>
          <cell r="D12" t="str">
            <v>CONTECHA</v>
          </cell>
          <cell r="E12" t="str">
            <v>PLANTA  CONCRETOS LA VIRGINIA</v>
          </cell>
          <cell r="G12">
            <v>3707.2</v>
          </cell>
          <cell r="L12">
            <v>0</v>
          </cell>
          <cell r="O12">
            <v>0</v>
          </cell>
          <cell r="P12">
            <v>0</v>
          </cell>
          <cell r="Q12">
            <v>672.9</v>
          </cell>
          <cell r="R12">
            <v>555.9</v>
          </cell>
          <cell r="S12">
            <v>1017.8</v>
          </cell>
          <cell r="T12">
            <v>217.4</v>
          </cell>
          <cell r="U12">
            <v>77.2</v>
          </cell>
          <cell r="V12">
            <v>84.599999999999909</v>
          </cell>
          <cell r="W12" t="str">
            <v>NL</v>
          </cell>
          <cell r="X12" t="str">
            <v>NP</v>
          </cell>
          <cell r="Y12" t="str">
            <v>NP</v>
          </cell>
          <cell r="AA12" t="str">
            <v>ARENA PROCEDENTE DE  LA PLANTA CONTECHA</v>
          </cell>
          <cell r="AB12" t="str">
            <v>ARENA ALUVIAL COLOR AMARILLO CON ALGUNOS GRANOS BLANCOS</v>
          </cell>
        </row>
        <row r="13">
          <cell r="A13">
            <v>11</v>
          </cell>
          <cell r="B13">
            <v>39948</v>
          </cell>
          <cell r="C13">
            <v>39948</v>
          </cell>
          <cell r="D13" t="str">
            <v>REZAGA-MAT EXCAV VENT 1</v>
          </cell>
          <cell r="E13" t="str">
            <v>PLANTA  TRITURADORA LA VIRGINIA</v>
          </cell>
          <cell r="G13">
            <v>4913.3</v>
          </cell>
          <cell r="L13">
            <v>0</v>
          </cell>
          <cell r="O13">
            <v>0</v>
          </cell>
          <cell r="P13">
            <v>0</v>
          </cell>
          <cell r="Q13">
            <v>578.9</v>
          </cell>
          <cell r="R13">
            <v>350.4</v>
          </cell>
          <cell r="S13">
            <v>674.1</v>
          </cell>
          <cell r="T13">
            <v>549.6</v>
          </cell>
          <cell r="U13">
            <v>158</v>
          </cell>
          <cell r="V13">
            <v>144</v>
          </cell>
          <cell r="W13" t="str">
            <v>NL</v>
          </cell>
          <cell r="X13" t="str">
            <v>NP</v>
          </cell>
          <cell r="Y13" t="str">
            <v>NP</v>
          </cell>
          <cell r="AA13" t="str">
            <v>PRODUCCION DE ENSAYO DE ARENA PLANTA TRITURADORA LA VIRGINIA</v>
          </cell>
          <cell r="AB13" t="str">
            <v xml:space="preserve">ARENA DE TRITURACION COLOR GRIS OSCURO CON GRANOS BLANCOS </v>
          </cell>
        </row>
        <row r="14">
          <cell r="A14">
            <v>12</v>
          </cell>
          <cell r="B14">
            <v>39948</v>
          </cell>
          <cell r="C14">
            <v>39948</v>
          </cell>
          <cell r="D14" t="str">
            <v>CONTECHA</v>
          </cell>
          <cell r="E14" t="str">
            <v>PLANTA  CONCRETOS LA VIRGINIA</v>
          </cell>
          <cell r="G14">
            <v>3684.2</v>
          </cell>
          <cell r="L14">
            <v>0</v>
          </cell>
          <cell r="O14">
            <v>0</v>
          </cell>
          <cell r="P14">
            <v>0</v>
          </cell>
          <cell r="Q14">
            <v>674.6</v>
          </cell>
          <cell r="R14">
            <v>602.1</v>
          </cell>
          <cell r="S14">
            <v>1082.0999999999999</v>
          </cell>
          <cell r="T14">
            <v>196.8</v>
          </cell>
          <cell r="U14">
            <v>64.5</v>
          </cell>
          <cell r="V14">
            <v>57.899999999999636</v>
          </cell>
          <cell r="W14" t="str">
            <v>NL</v>
          </cell>
          <cell r="X14" t="str">
            <v>NP</v>
          </cell>
          <cell r="Y14" t="str">
            <v>NP</v>
          </cell>
          <cell r="AA14" t="str">
            <v>ARENA PROCEDENTE DE  LA PLANTA CONTECHA</v>
          </cell>
          <cell r="AB14" t="str">
            <v>ARENA ALUVIAL COLOR AMARILLO CON ALGUNOS GRANOS BLANCOS</v>
          </cell>
        </row>
        <row r="15">
          <cell r="A15">
            <v>13</v>
          </cell>
          <cell r="B15">
            <v>39949</v>
          </cell>
          <cell r="C15">
            <v>39949</v>
          </cell>
          <cell r="D15" t="str">
            <v>REZAGA-MAT EXCAV VENT 1</v>
          </cell>
          <cell r="E15" t="str">
            <v>PLANTA  TRITURADORA LA VIRGINIA</v>
          </cell>
          <cell r="G15">
            <v>2983.4</v>
          </cell>
          <cell r="L15">
            <v>0</v>
          </cell>
          <cell r="O15">
            <v>0</v>
          </cell>
          <cell r="P15">
            <v>0</v>
          </cell>
          <cell r="Q15">
            <v>470.5</v>
          </cell>
          <cell r="R15">
            <v>327.39999999999998</v>
          </cell>
          <cell r="S15">
            <v>530.6</v>
          </cell>
          <cell r="T15">
            <v>304.8</v>
          </cell>
          <cell r="U15">
            <v>85</v>
          </cell>
          <cell r="V15">
            <v>93.099999999999909</v>
          </cell>
          <cell r="W15" t="str">
            <v>NL</v>
          </cell>
          <cell r="X15" t="str">
            <v>NP</v>
          </cell>
          <cell r="Y15" t="str">
            <v>NP</v>
          </cell>
          <cell r="AA15" t="str">
            <v>PRODUCCION DE ENSAYO DE ARENA PLANTA TRITURADORA LA VIRGINIA</v>
          </cell>
          <cell r="AB15" t="str">
            <v xml:space="preserve">ARENA DE TRITURACION COLOR GRIS OSCURO CON GRANOS BLANCOS </v>
          </cell>
        </row>
        <row r="16">
          <cell r="A16">
            <v>14</v>
          </cell>
          <cell r="B16">
            <v>39951</v>
          </cell>
          <cell r="C16">
            <v>39951</v>
          </cell>
          <cell r="D16" t="str">
            <v>CONTECHA</v>
          </cell>
          <cell r="E16" t="str">
            <v>PLANTA  CONCRETOS LA VIRGINIA</v>
          </cell>
          <cell r="G16">
            <v>2958.4</v>
          </cell>
          <cell r="L16">
            <v>0</v>
          </cell>
          <cell r="O16">
            <v>0</v>
          </cell>
          <cell r="P16">
            <v>0</v>
          </cell>
          <cell r="Q16">
            <v>539.70000000000005</v>
          </cell>
          <cell r="R16">
            <v>455.4</v>
          </cell>
          <cell r="S16">
            <v>783.7</v>
          </cell>
          <cell r="T16">
            <v>179</v>
          </cell>
          <cell r="U16">
            <v>50</v>
          </cell>
          <cell r="V16">
            <v>71.799999999999727</v>
          </cell>
          <cell r="W16" t="str">
            <v>NL</v>
          </cell>
          <cell r="X16" t="str">
            <v>NP</v>
          </cell>
          <cell r="Y16" t="str">
            <v>NP</v>
          </cell>
          <cell r="AA16" t="str">
            <v>ARENA PROCEDENTE DE  LA PLANTA CONTECHA</v>
          </cell>
          <cell r="AB16" t="str">
            <v>ARENA ALUVIAL COLOR AMARILLO CON ALGUNOS GRANOS BLANCOS</v>
          </cell>
        </row>
        <row r="17">
          <cell r="A17">
            <v>15</v>
          </cell>
          <cell r="B17">
            <v>39952</v>
          </cell>
          <cell r="C17">
            <v>39952</v>
          </cell>
          <cell r="D17" t="str">
            <v>REZAGA TUNEL CAPTACION</v>
          </cell>
          <cell r="E17" t="str">
            <v>PLANTA  TRITURADORA LA VIRGINIA</v>
          </cell>
          <cell r="G17">
            <v>3456.8</v>
          </cell>
          <cell r="L17">
            <v>0</v>
          </cell>
          <cell r="O17">
            <v>0</v>
          </cell>
          <cell r="P17">
            <v>0</v>
          </cell>
          <cell r="Q17">
            <v>650.29999999999995</v>
          </cell>
          <cell r="R17">
            <v>551.79999999999995</v>
          </cell>
          <cell r="S17">
            <v>871.7</v>
          </cell>
          <cell r="T17">
            <v>200.1</v>
          </cell>
          <cell r="U17">
            <v>58.7</v>
          </cell>
          <cell r="V17">
            <v>0</v>
          </cell>
          <cell r="W17" t="str">
            <v>NL</v>
          </cell>
          <cell r="X17" t="str">
            <v>NP</v>
          </cell>
          <cell r="Y17" t="str">
            <v>NP</v>
          </cell>
          <cell r="AA17" t="str">
            <v>PRODUCCION ACTUAL DE ARENA PLANTA TRITURADORA LA VIRGINIA</v>
          </cell>
          <cell r="AB17" t="str">
            <v xml:space="preserve">ARENA DE TRITURACION COLOR GRIS OSCURO CON GRANOS BLANCOS </v>
          </cell>
        </row>
        <row r="18">
          <cell r="A18">
            <v>16</v>
          </cell>
          <cell r="B18">
            <v>39953</v>
          </cell>
          <cell r="C18">
            <v>39953</v>
          </cell>
          <cell r="D18" t="str">
            <v>CONTECHA</v>
          </cell>
          <cell r="E18" t="str">
            <v>PLANTA  CONCRETOS LA VIRGINIA</v>
          </cell>
          <cell r="G18">
            <v>2830.1</v>
          </cell>
          <cell r="L18">
            <v>0</v>
          </cell>
          <cell r="O18">
            <v>0</v>
          </cell>
          <cell r="P18">
            <v>0</v>
          </cell>
          <cell r="Q18">
            <v>510.1</v>
          </cell>
          <cell r="R18">
            <v>454.2</v>
          </cell>
          <cell r="S18">
            <v>755.8</v>
          </cell>
          <cell r="T18">
            <v>225</v>
          </cell>
          <cell r="U18">
            <v>61.8</v>
          </cell>
          <cell r="V18">
            <v>0</v>
          </cell>
          <cell r="W18" t="str">
            <v>NL</v>
          </cell>
          <cell r="X18" t="str">
            <v>NP</v>
          </cell>
          <cell r="Y18" t="str">
            <v>NP</v>
          </cell>
          <cell r="AA18" t="str">
            <v>ARENA PROCEDENTE DE  LA PLANTA CONTECHA</v>
          </cell>
          <cell r="AB18" t="str">
            <v>ARENA ALUVIAL COLOR AMARILLO CON ALGUNOS GRANOS BLANCOS</v>
          </cell>
        </row>
        <row r="19">
          <cell r="A19">
            <v>17</v>
          </cell>
          <cell r="B19">
            <v>39954</v>
          </cell>
          <cell r="C19">
            <v>39954</v>
          </cell>
          <cell r="D19" t="str">
            <v>REZAGA TUNEL CAPTACION</v>
          </cell>
          <cell r="E19" t="str">
            <v>PLANTA  TRITURADORA LA VIRGINIA</v>
          </cell>
          <cell r="G19">
            <v>3891.9</v>
          </cell>
          <cell r="L19">
            <v>0</v>
          </cell>
          <cell r="O19">
            <v>0</v>
          </cell>
          <cell r="P19">
            <v>0</v>
          </cell>
          <cell r="Q19">
            <v>622.20000000000005</v>
          </cell>
          <cell r="R19">
            <v>433.6</v>
          </cell>
          <cell r="S19">
            <v>784.6</v>
          </cell>
          <cell r="T19">
            <v>382</v>
          </cell>
          <cell r="U19">
            <v>109.1</v>
          </cell>
          <cell r="V19">
            <v>0</v>
          </cell>
          <cell r="W19" t="str">
            <v>NL</v>
          </cell>
          <cell r="X19" t="str">
            <v>NP</v>
          </cell>
          <cell r="Y19" t="str">
            <v>NP</v>
          </cell>
          <cell r="AA19" t="str">
            <v>PRODUCCION ACTUAL DE ARENA PLANTA TRITURADORA LA VIRGINIA</v>
          </cell>
          <cell r="AB19" t="str">
            <v xml:space="preserve">ARENA DE TRITURACION COLOR GRIS OSCURO CON GRANOS BLANCOS </v>
          </cell>
        </row>
        <row r="20">
          <cell r="A20">
            <v>18</v>
          </cell>
          <cell r="B20">
            <v>39955</v>
          </cell>
          <cell r="C20">
            <v>39955</v>
          </cell>
          <cell r="D20" t="str">
            <v>REZAGA TUNEL CAPTACION</v>
          </cell>
          <cell r="E20" t="str">
            <v>PLANTA  TRITURADORA LA VIRGINIA</v>
          </cell>
          <cell r="G20">
            <v>3774.6</v>
          </cell>
          <cell r="L20">
            <v>0</v>
          </cell>
          <cell r="O20">
            <v>0</v>
          </cell>
          <cell r="P20">
            <v>0</v>
          </cell>
          <cell r="Q20">
            <v>637.4</v>
          </cell>
          <cell r="R20">
            <v>361.8</v>
          </cell>
          <cell r="S20">
            <v>476.1</v>
          </cell>
          <cell r="T20">
            <v>240.6</v>
          </cell>
          <cell r="U20">
            <v>84</v>
          </cell>
          <cell r="V20">
            <v>0</v>
          </cell>
          <cell r="W20" t="str">
            <v>NL</v>
          </cell>
          <cell r="X20" t="str">
            <v>NP</v>
          </cell>
          <cell r="Y20" t="str">
            <v>NP</v>
          </cell>
          <cell r="AA20" t="str">
            <v>PRODUCCION ACTUAL DE ARENA PLANTA TRITURADORA LA VIRGINIA</v>
          </cell>
          <cell r="AB20" t="str">
            <v xml:space="preserve">ARENA DE TRITURACION COLOR GRIS OSCURO CON GRANOS BLANCOS </v>
          </cell>
        </row>
        <row r="21">
          <cell r="A21">
            <v>19</v>
          </cell>
          <cell r="B21">
            <v>39956</v>
          </cell>
          <cell r="C21">
            <v>39956</v>
          </cell>
          <cell r="D21" t="str">
            <v>CONTECHA</v>
          </cell>
          <cell r="E21" t="str">
            <v>PLANTA  CONCRETOS LA VIRGINIA</v>
          </cell>
          <cell r="G21">
            <v>4057.4</v>
          </cell>
          <cell r="L21">
            <v>0</v>
          </cell>
          <cell r="O21">
            <v>0</v>
          </cell>
          <cell r="P21">
            <v>0</v>
          </cell>
          <cell r="Q21">
            <v>756.8</v>
          </cell>
          <cell r="R21">
            <v>662.6</v>
          </cell>
          <cell r="S21">
            <v>1206.5999999999999</v>
          </cell>
          <cell r="T21">
            <v>177.1</v>
          </cell>
          <cell r="U21">
            <v>61.8</v>
          </cell>
          <cell r="V21">
            <v>0</v>
          </cell>
          <cell r="W21" t="str">
            <v>NL</v>
          </cell>
          <cell r="X21" t="str">
            <v>NP</v>
          </cell>
          <cell r="Y21" t="str">
            <v>NP</v>
          </cell>
          <cell r="AA21" t="str">
            <v>ARENA PROCEDENTE DE  LA PLANTA CONTECHA</v>
          </cell>
          <cell r="AB21" t="str">
            <v xml:space="preserve">ARENA DE TRITURACION COLOR GRIS OSCURO CON GRANOS BLANCOS </v>
          </cell>
        </row>
        <row r="22">
          <cell r="A22">
            <v>20</v>
          </cell>
          <cell r="B22">
            <v>39956</v>
          </cell>
          <cell r="C22">
            <v>39956</v>
          </cell>
          <cell r="D22" t="str">
            <v>CONTECHA</v>
          </cell>
          <cell r="E22" t="str">
            <v>PLANTA  CONCRETOS LA VIRGINIA</v>
          </cell>
          <cell r="G22">
            <v>2635</v>
          </cell>
          <cell r="L22">
            <v>0</v>
          </cell>
          <cell r="O22">
            <v>0</v>
          </cell>
          <cell r="P22">
            <v>0</v>
          </cell>
          <cell r="Q22">
            <v>450.4</v>
          </cell>
          <cell r="R22">
            <v>405.7</v>
          </cell>
          <cell r="S22">
            <v>689.1</v>
          </cell>
          <cell r="T22">
            <v>226.8</v>
          </cell>
          <cell r="U22">
            <v>63.5</v>
          </cell>
          <cell r="V22">
            <v>0</v>
          </cell>
          <cell r="W22" t="str">
            <v>NL</v>
          </cell>
          <cell r="X22" t="str">
            <v>NP</v>
          </cell>
          <cell r="Y22" t="str">
            <v>NP</v>
          </cell>
          <cell r="AA22" t="str">
            <v>ARENA PROCEDENTE DE  LA PLANTA CONTECHA</v>
          </cell>
          <cell r="AB22" t="str">
            <v xml:space="preserve">ARENA DE TRITURACION COLOR GRIS OSCURO CON GRANOS BLANCOS </v>
          </cell>
        </row>
        <row r="23">
          <cell r="A23">
            <v>21</v>
          </cell>
          <cell r="B23">
            <v>39960</v>
          </cell>
          <cell r="C23">
            <v>39960</v>
          </cell>
          <cell r="D23" t="str">
            <v>MAT RECUPEACION RIO AMOYA CASA MAQ</v>
          </cell>
          <cell r="E23" t="str">
            <v>PLANTA  TRITURADORA LA VIRGINIA</v>
          </cell>
          <cell r="G23">
            <v>3004.7</v>
          </cell>
          <cell r="L23">
            <v>0</v>
          </cell>
          <cell r="O23">
            <v>0</v>
          </cell>
          <cell r="P23">
            <v>0</v>
          </cell>
          <cell r="Q23">
            <v>502.6</v>
          </cell>
          <cell r="R23">
            <v>453</v>
          </cell>
          <cell r="S23">
            <v>841.2</v>
          </cell>
          <cell r="T23">
            <v>208.7</v>
          </cell>
          <cell r="U23">
            <v>65.099999999999994</v>
          </cell>
          <cell r="V23">
            <v>0</v>
          </cell>
          <cell r="W23" t="str">
            <v>NL</v>
          </cell>
          <cell r="X23" t="str">
            <v>NP</v>
          </cell>
          <cell r="Y23" t="str">
            <v>NP</v>
          </cell>
          <cell r="AA23" t="str">
            <v>PRODUCCION DE ENSAYO DE ARENA PLANTA TRITURADORA LA VIRGINIA</v>
          </cell>
          <cell r="AB23" t="str">
            <v xml:space="preserve">ARENA DE TRITURACION COLOR GRIS OSCURO CON GRANOS BLANCOS </v>
          </cell>
        </row>
        <row r="24">
          <cell r="A24">
            <v>22</v>
          </cell>
          <cell r="B24">
            <v>39963</v>
          </cell>
          <cell r="C24">
            <v>39963</v>
          </cell>
          <cell r="D24" t="str">
            <v>REZAGA TUNEL CAPTACION</v>
          </cell>
          <cell r="E24" t="str">
            <v>PLANTA  TRITURADORA LA VIRGINIA</v>
          </cell>
          <cell r="G24">
            <v>2020.9</v>
          </cell>
          <cell r="L24">
            <v>0</v>
          </cell>
          <cell r="O24">
            <v>0</v>
          </cell>
          <cell r="P24">
            <v>0</v>
          </cell>
          <cell r="Q24">
            <v>461.9</v>
          </cell>
          <cell r="R24">
            <v>369.1</v>
          </cell>
          <cell r="S24">
            <v>260.10000000000002</v>
          </cell>
          <cell r="T24">
            <v>58.9</v>
          </cell>
          <cell r="U24">
            <v>58.6</v>
          </cell>
          <cell r="V24">
            <v>0</v>
          </cell>
          <cell r="W24" t="str">
            <v>NL</v>
          </cell>
          <cell r="X24" t="str">
            <v>NP</v>
          </cell>
          <cell r="Y24" t="str">
            <v>NP</v>
          </cell>
          <cell r="AA24" t="str">
            <v>PRODUCCION ACTUAL DE ARENA PLANTA TRITURADORA LA VIRGINIA</v>
          </cell>
          <cell r="AB24" t="str">
            <v xml:space="preserve">ARENA DE TRITURACION COLOR GRIS OSCURO CON GRANOS BLANCOS </v>
          </cell>
        </row>
        <row r="25">
          <cell r="A25">
            <v>23</v>
          </cell>
          <cell r="B25">
            <v>39965</v>
          </cell>
          <cell r="C25">
            <v>39965</v>
          </cell>
          <cell r="D25" t="str">
            <v>CONTECHA</v>
          </cell>
          <cell r="E25" t="str">
            <v>PLANTA  CONCRETOS LA VIRGINIA</v>
          </cell>
          <cell r="G25">
            <v>3764.5</v>
          </cell>
          <cell r="L25">
            <v>0</v>
          </cell>
          <cell r="O25">
            <v>0</v>
          </cell>
          <cell r="P25">
            <v>0</v>
          </cell>
          <cell r="Q25">
            <v>713.5</v>
          </cell>
          <cell r="R25">
            <v>595.29999999999995</v>
          </cell>
          <cell r="S25">
            <v>1117.3</v>
          </cell>
          <cell r="T25">
            <v>221.6</v>
          </cell>
          <cell r="U25">
            <v>68.3</v>
          </cell>
          <cell r="V25">
            <v>0</v>
          </cell>
          <cell r="W25" t="str">
            <v>NL</v>
          </cell>
          <cell r="X25" t="str">
            <v>NP</v>
          </cell>
          <cell r="Y25" t="str">
            <v>NP</v>
          </cell>
          <cell r="AA25" t="str">
            <v>ARENA PROCEDENTE DE  LA PLANTA CONTECHA</v>
          </cell>
          <cell r="AB25" t="str">
            <v>ARENA ALUVIAL COLOR AMARILLO CON ALGUNOS GRANOS BLANCOS</v>
          </cell>
        </row>
        <row r="26">
          <cell r="A26">
            <v>24</v>
          </cell>
          <cell r="B26">
            <v>39968</v>
          </cell>
          <cell r="C26">
            <v>39968</v>
          </cell>
          <cell r="D26" t="str">
            <v>MEZCLA REZAGA TUNEL PRESION Y CASA MAQUINAS</v>
          </cell>
          <cell r="E26" t="str">
            <v>PLANTA  TRITURADORA LA VIRGINIA</v>
          </cell>
          <cell r="G26">
            <v>3710</v>
          </cell>
          <cell r="L26">
            <v>0</v>
          </cell>
          <cell r="O26">
            <v>0</v>
          </cell>
          <cell r="P26">
            <v>0</v>
          </cell>
          <cell r="Q26">
            <v>698</v>
          </cell>
          <cell r="R26">
            <v>464.3</v>
          </cell>
          <cell r="S26">
            <v>684.7</v>
          </cell>
          <cell r="T26">
            <v>458.1</v>
          </cell>
          <cell r="U26">
            <v>149.80000000000001</v>
          </cell>
          <cell r="V26">
            <v>0</v>
          </cell>
          <cell r="W26" t="str">
            <v>NL</v>
          </cell>
          <cell r="X26" t="str">
            <v>NP</v>
          </cell>
          <cell r="Y26" t="str">
            <v>NP</v>
          </cell>
          <cell r="AA26" t="str">
            <v>PRODUCCION DE ARENA PLANTA TRITURADORA LA VIRGINIA CON MATERIAL DEL RIO AMOYA - VEGACHIQUITA</v>
          </cell>
          <cell r="AB26" t="str">
            <v>ARENA ALUVIAL COLOR AMARILLO CON ALGUNOS GRANOS BLANCOS</v>
          </cell>
        </row>
        <row r="27">
          <cell r="A27">
            <v>25</v>
          </cell>
          <cell r="B27">
            <v>39969</v>
          </cell>
          <cell r="C27">
            <v>39969</v>
          </cell>
          <cell r="D27" t="str">
            <v>MAT RECUPEACION RIO AMOYA CASA MAQ</v>
          </cell>
          <cell r="E27" t="str">
            <v>PLANTA  TRITURADORA LA VIRGINIA</v>
          </cell>
          <cell r="G27">
            <v>1517.4</v>
          </cell>
          <cell r="L27">
            <v>0</v>
          </cell>
          <cell r="O27">
            <v>0</v>
          </cell>
          <cell r="P27">
            <v>0</v>
          </cell>
          <cell r="Q27">
            <v>273.5</v>
          </cell>
          <cell r="R27">
            <v>180.4</v>
          </cell>
          <cell r="S27">
            <v>259.8</v>
          </cell>
          <cell r="T27">
            <v>171.9</v>
          </cell>
          <cell r="U27">
            <v>101.5</v>
          </cell>
          <cell r="V27">
            <v>0</v>
          </cell>
          <cell r="W27" t="str">
            <v>NL</v>
          </cell>
          <cell r="X27" t="str">
            <v>NP</v>
          </cell>
          <cell r="Y27" t="str">
            <v>NP</v>
          </cell>
          <cell r="AA27" t="str">
            <v>PRODUCCION DE ARENA PLANTA TRITURADORA LA VIRGINIA CON MATERIAL DEL RIO AMOYA - VEGACHIQUITA</v>
          </cell>
          <cell r="AB27" t="str">
            <v>ARENA ALUVIAL COLOR AMARILLO CON ALGUNOS GRANOS BLANCOS</v>
          </cell>
        </row>
        <row r="28">
          <cell r="A28">
            <v>26</v>
          </cell>
          <cell r="B28">
            <v>39977</v>
          </cell>
          <cell r="C28">
            <v>39977</v>
          </cell>
          <cell r="D28" t="str">
            <v>REZAGA TUNEL CAPTACION</v>
          </cell>
          <cell r="E28" t="str">
            <v>PLANTA  TRITURADORA LA VIRGINIA</v>
          </cell>
          <cell r="G28">
            <v>2889.8</v>
          </cell>
          <cell r="L28">
            <v>0</v>
          </cell>
          <cell r="O28">
            <v>0</v>
          </cell>
          <cell r="P28">
            <v>0</v>
          </cell>
          <cell r="Q28">
            <v>555.6</v>
          </cell>
          <cell r="R28">
            <v>337.4</v>
          </cell>
          <cell r="S28">
            <v>406.6</v>
          </cell>
          <cell r="T28">
            <v>220.8</v>
          </cell>
          <cell r="U28">
            <v>96.8</v>
          </cell>
          <cell r="V28">
            <v>0</v>
          </cell>
          <cell r="W28" t="str">
            <v>NL</v>
          </cell>
          <cell r="X28" t="str">
            <v>NP</v>
          </cell>
          <cell r="Y28" t="str">
            <v>NP</v>
          </cell>
          <cell r="AA28" t="str">
            <v>PRODUCCION ACTUAL DE ARENA PLANTA TRITURADORA LA VIRGINIA</v>
          </cell>
          <cell r="AB28" t="str">
            <v xml:space="preserve">ARENA DE TRITURACION COLOR GRIS OSCURO CON GRANOS BLANCOS </v>
          </cell>
        </row>
        <row r="29">
          <cell r="A29">
            <v>27</v>
          </cell>
          <cell r="B29">
            <v>39982</v>
          </cell>
          <cell r="C29">
            <v>39982</v>
          </cell>
          <cell r="D29" t="str">
            <v>ARENA TRITURADA MATERIAL RIO TETUAN DE LOS  MANGOS EN SANTANA</v>
          </cell>
          <cell r="E29" t="str">
            <v>PLANTA  TRITURADORA LA VIRGINIA</v>
          </cell>
          <cell r="G29">
            <v>2263.3000000000002</v>
          </cell>
          <cell r="L29">
            <v>0</v>
          </cell>
          <cell r="O29">
            <v>0</v>
          </cell>
          <cell r="P29">
            <v>0</v>
          </cell>
          <cell r="Q29">
            <v>208.7</v>
          </cell>
          <cell r="R29">
            <v>305.7</v>
          </cell>
          <cell r="S29">
            <v>1064</v>
          </cell>
          <cell r="T29">
            <v>363.6</v>
          </cell>
          <cell r="U29">
            <v>58.3</v>
          </cell>
          <cell r="V29">
            <v>0</v>
          </cell>
          <cell r="W29" t="str">
            <v>NL</v>
          </cell>
          <cell r="X29" t="str">
            <v>NP</v>
          </cell>
          <cell r="Y29" t="str">
            <v>NP</v>
          </cell>
          <cell r="AA29" t="str">
            <v>ARENA FINA CON MATERIAL DE SANTANA</v>
          </cell>
          <cell r="AB29" t="str">
            <v>ARENA PASA 3/8 COLOR AMARILLO OCRE</v>
          </cell>
        </row>
        <row r="30">
          <cell r="A30">
            <v>28</v>
          </cell>
          <cell r="B30">
            <v>39984</v>
          </cell>
          <cell r="C30">
            <v>39984</v>
          </cell>
          <cell r="D30" t="str">
            <v>ARENA TRITURADA MATERIAL RIO TETUAN DE LOS  MANGOS EN SANTANA</v>
          </cell>
          <cell r="E30" t="str">
            <v>PLANTA  TRITURADORA LA VIRGINIA</v>
          </cell>
          <cell r="G30">
            <v>3362.2</v>
          </cell>
          <cell r="L30">
            <v>0</v>
          </cell>
          <cell r="O30">
            <v>0</v>
          </cell>
          <cell r="P30">
            <v>0</v>
          </cell>
          <cell r="Q30">
            <v>260.89999999999998</v>
          </cell>
          <cell r="R30">
            <v>477.8</v>
          </cell>
          <cell r="S30">
            <v>1797.6</v>
          </cell>
          <cell r="T30">
            <v>472.4</v>
          </cell>
          <cell r="U30">
            <v>54.8</v>
          </cell>
          <cell r="V30">
            <v>0</v>
          </cell>
          <cell r="W30" t="str">
            <v>NL</v>
          </cell>
          <cell r="X30" t="str">
            <v>NP</v>
          </cell>
          <cell r="Y30" t="str">
            <v>NP</v>
          </cell>
          <cell r="AA30" t="str">
            <v>ARENA FINA CON MATERIAL DE SANTANA</v>
          </cell>
          <cell r="AB30" t="str">
            <v>ARENA PASA 3/8 COLOR AMARILLO OCRE</v>
          </cell>
        </row>
        <row r="31">
          <cell r="A31">
            <v>28</v>
          </cell>
          <cell r="L31">
            <v>0</v>
          </cell>
          <cell r="O31">
            <v>0</v>
          </cell>
          <cell r="P31">
            <v>0</v>
          </cell>
          <cell r="V31">
            <v>0</v>
          </cell>
        </row>
        <row r="32">
          <cell r="A32">
            <v>29</v>
          </cell>
          <cell r="L32">
            <v>0</v>
          </cell>
          <cell r="O32">
            <v>0</v>
          </cell>
          <cell r="P32">
            <v>0</v>
          </cell>
          <cell r="V32">
            <v>0</v>
          </cell>
        </row>
        <row r="33">
          <cell r="A33">
            <v>30</v>
          </cell>
          <cell r="L33">
            <v>0</v>
          </cell>
          <cell r="O33">
            <v>0</v>
          </cell>
          <cell r="P33">
            <v>0</v>
          </cell>
          <cell r="V33">
            <v>0</v>
          </cell>
        </row>
        <row r="34">
          <cell r="A34">
            <v>31</v>
          </cell>
          <cell r="L34">
            <v>0</v>
          </cell>
          <cell r="O34">
            <v>0</v>
          </cell>
          <cell r="P34">
            <v>0</v>
          </cell>
          <cell r="V34">
            <v>0</v>
          </cell>
        </row>
        <row r="35">
          <cell r="A35">
            <v>32</v>
          </cell>
          <cell r="L35">
            <v>0</v>
          </cell>
          <cell r="O35">
            <v>0</v>
          </cell>
          <cell r="P35">
            <v>0</v>
          </cell>
          <cell r="V35">
            <v>0</v>
          </cell>
        </row>
        <row r="36">
          <cell r="A36">
            <v>33</v>
          </cell>
          <cell r="L36">
            <v>0</v>
          </cell>
          <cell r="O36">
            <v>0</v>
          </cell>
          <cell r="P36">
            <v>0</v>
          </cell>
          <cell r="V36">
            <v>0</v>
          </cell>
        </row>
        <row r="37">
          <cell r="A37">
            <v>34</v>
          </cell>
          <cell r="L37">
            <v>0</v>
          </cell>
          <cell r="O37">
            <v>0</v>
          </cell>
          <cell r="P37">
            <v>0</v>
          </cell>
          <cell r="V37">
            <v>0</v>
          </cell>
        </row>
        <row r="38">
          <cell r="A38">
            <v>35</v>
          </cell>
          <cell r="L38">
            <v>0</v>
          </cell>
          <cell r="O38">
            <v>0</v>
          </cell>
          <cell r="P38">
            <v>0</v>
          </cell>
          <cell r="V38">
            <v>0</v>
          </cell>
        </row>
        <row r="39">
          <cell r="A39">
            <v>36</v>
          </cell>
          <cell r="L39">
            <v>0</v>
          </cell>
          <cell r="O39">
            <v>0</v>
          </cell>
          <cell r="P39">
            <v>0</v>
          </cell>
          <cell r="V39">
            <v>0</v>
          </cell>
        </row>
        <row r="40">
          <cell r="A40">
            <v>37</v>
          </cell>
          <cell r="L40">
            <v>0</v>
          </cell>
          <cell r="O40">
            <v>0</v>
          </cell>
          <cell r="P40">
            <v>0</v>
          </cell>
          <cell r="V40">
            <v>0</v>
          </cell>
        </row>
        <row r="41">
          <cell r="A41">
            <v>38</v>
          </cell>
          <cell r="L41">
            <v>0</v>
          </cell>
          <cell r="O41">
            <v>0</v>
          </cell>
          <cell r="P41">
            <v>0</v>
          </cell>
          <cell r="V41">
            <v>0</v>
          </cell>
        </row>
        <row r="42">
          <cell r="A42">
            <v>39</v>
          </cell>
          <cell r="L42">
            <v>0</v>
          </cell>
          <cell r="O42">
            <v>0</v>
          </cell>
          <cell r="P42">
            <v>0</v>
          </cell>
          <cell r="V42">
            <v>0</v>
          </cell>
        </row>
        <row r="43">
          <cell r="A43">
            <v>40</v>
          </cell>
          <cell r="L43">
            <v>0</v>
          </cell>
          <cell r="O43">
            <v>0</v>
          </cell>
          <cell r="P43">
            <v>0</v>
          </cell>
          <cell r="V43">
            <v>0</v>
          </cell>
        </row>
        <row r="44">
          <cell r="A44">
            <v>41</v>
          </cell>
          <cell r="L44">
            <v>0</v>
          </cell>
          <cell r="O44">
            <v>0</v>
          </cell>
          <cell r="P44">
            <v>0</v>
          </cell>
          <cell r="V44">
            <v>0</v>
          </cell>
        </row>
        <row r="45">
          <cell r="A45">
            <v>42</v>
          </cell>
          <cell r="L45">
            <v>0</v>
          </cell>
          <cell r="O45">
            <v>0</v>
          </cell>
          <cell r="P45">
            <v>0</v>
          </cell>
          <cell r="V45">
            <v>0</v>
          </cell>
        </row>
        <row r="46">
          <cell r="A46">
            <v>43</v>
          </cell>
          <cell r="L46">
            <v>0</v>
          </cell>
          <cell r="O46">
            <v>0</v>
          </cell>
          <cell r="P46">
            <v>0</v>
          </cell>
          <cell r="V46">
            <v>0</v>
          </cell>
        </row>
        <row r="47">
          <cell r="A47">
            <v>44</v>
          </cell>
          <cell r="L47">
            <v>0</v>
          </cell>
          <cell r="O47">
            <v>0</v>
          </cell>
          <cell r="P47">
            <v>0</v>
          </cell>
          <cell r="V47">
            <v>0</v>
          </cell>
        </row>
        <row r="48">
          <cell r="A48">
            <v>45</v>
          </cell>
          <cell r="L48">
            <v>0</v>
          </cell>
          <cell r="O48">
            <v>0</v>
          </cell>
          <cell r="P48">
            <v>0</v>
          </cell>
          <cell r="V48">
            <v>0</v>
          </cell>
        </row>
        <row r="49">
          <cell r="A49">
            <v>46</v>
          </cell>
          <cell r="L49">
            <v>0</v>
          </cell>
          <cell r="O49">
            <v>0</v>
          </cell>
          <cell r="P49">
            <v>0</v>
          </cell>
          <cell r="V49">
            <v>0</v>
          </cell>
        </row>
        <row r="50">
          <cell r="A50">
            <v>47</v>
          </cell>
          <cell r="L50">
            <v>0</v>
          </cell>
          <cell r="O50">
            <v>0</v>
          </cell>
          <cell r="P50">
            <v>0</v>
          </cell>
          <cell r="V50">
            <v>0</v>
          </cell>
        </row>
        <row r="51">
          <cell r="A51">
            <v>48</v>
          </cell>
          <cell r="L51">
            <v>0</v>
          </cell>
          <cell r="O51">
            <v>0</v>
          </cell>
          <cell r="P51">
            <v>0</v>
          </cell>
          <cell r="V51">
            <v>0</v>
          </cell>
        </row>
        <row r="52">
          <cell r="A52">
            <v>49</v>
          </cell>
          <cell r="L52">
            <v>0</v>
          </cell>
          <cell r="O52">
            <v>0</v>
          </cell>
          <cell r="P52">
            <v>0</v>
          </cell>
          <cell r="V52">
            <v>0</v>
          </cell>
        </row>
        <row r="53">
          <cell r="A53">
            <v>50</v>
          </cell>
          <cell r="L53">
            <v>0</v>
          </cell>
          <cell r="O53">
            <v>0</v>
          </cell>
          <cell r="P53">
            <v>0</v>
          </cell>
          <cell r="V53">
            <v>0</v>
          </cell>
        </row>
        <row r="54">
          <cell r="A54">
            <v>51</v>
          </cell>
          <cell r="L54">
            <v>0</v>
          </cell>
          <cell r="O54">
            <v>0</v>
          </cell>
          <cell r="P54">
            <v>0</v>
          </cell>
          <cell r="V54">
            <v>0</v>
          </cell>
        </row>
        <row r="55">
          <cell r="A55">
            <v>52</v>
          </cell>
          <cell r="L55">
            <v>0</v>
          </cell>
          <cell r="O55">
            <v>0</v>
          </cell>
          <cell r="P55">
            <v>0</v>
          </cell>
          <cell r="V55">
            <v>0</v>
          </cell>
        </row>
        <row r="56">
          <cell r="A56">
            <v>53</v>
          </cell>
          <cell r="L56">
            <v>0</v>
          </cell>
          <cell r="O56">
            <v>0</v>
          </cell>
          <cell r="P56">
            <v>0</v>
          </cell>
          <cell r="V56">
            <v>0</v>
          </cell>
        </row>
        <row r="57">
          <cell r="A57">
            <v>54</v>
          </cell>
          <cell r="L57">
            <v>0</v>
          </cell>
          <cell r="O57">
            <v>0</v>
          </cell>
          <cell r="P57">
            <v>0</v>
          </cell>
          <cell r="V57">
            <v>0</v>
          </cell>
        </row>
        <row r="58">
          <cell r="A58">
            <v>55</v>
          </cell>
          <cell r="L58">
            <v>0</v>
          </cell>
          <cell r="O58">
            <v>0</v>
          </cell>
          <cell r="P58">
            <v>0</v>
          </cell>
          <cell r="V58">
            <v>0</v>
          </cell>
        </row>
        <row r="59">
          <cell r="A59">
            <v>56</v>
          </cell>
          <cell r="L59">
            <v>0</v>
          </cell>
          <cell r="O59">
            <v>0</v>
          </cell>
          <cell r="P59">
            <v>0</v>
          </cell>
          <cell r="V59">
            <v>0</v>
          </cell>
        </row>
        <row r="60">
          <cell r="A60">
            <v>57</v>
          </cell>
          <cell r="L60">
            <v>0</v>
          </cell>
          <cell r="O60">
            <v>0</v>
          </cell>
          <cell r="P60">
            <v>0</v>
          </cell>
          <cell r="V60">
            <v>0</v>
          </cell>
        </row>
        <row r="61">
          <cell r="A61">
            <v>58</v>
          </cell>
          <cell r="L61">
            <v>0</v>
          </cell>
          <cell r="O61">
            <v>0</v>
          </cell>
          <cell r="P61">
            <v>0</v>
          </cell>
          <cell r="V61">
            <v>0</v>
          </cell>
        </row>
        <row r="62">
          <cell r="A62">
            <v>59</v>
          </cell>
          <cell r="L62">
            <v>0</v>
          </cell>
          <cell r="O62">
            <v>0</v>
          </cell>
          <cell r="P62">
            <v>0</v>
          </cell>
          <cell r="V62">
            <v>0</v>
          </cell>
        </row>
        <row r="63">
          <cell r="A63">
            <v>60</v>
          </cell>
          <cell r="L63">
            <v>0</v>
          </cell>
          <cell r="O63">
            <v>0</v>
          </cell>
          <cell r="P63">
            <v>0</v>
          </cell>
          <cell r="V63">
            <v>0</v>
          </cell>
        </row>
        <row r="64">
          <cell r="A64">
            <v>61</v>
          </cell>
          <cell r="L64">
            <v>0</v>
          </cell>
          <cell r="O64">
            <v>0</v>
          </cell>
          <cell r="P64">
            <v>0</v>
          </cell>
          <cell r="V64">
            <v>0</v>
          </cell>
        </row>
        <row r="65">
          <cell r="A65">
            <v>62</v>
          </cell>
          <cell r="L65">
            <v>0</v>
          </cell>
          <cell r="O65">
            <v>0</v>
          </cell>
          <cell r="P65">
            <v>0</v>
          </cell>
          <cell r="V65">
            <v>0</v>
          </cell>
        </row>
        <row r="66">
          <cell r="A66">
            <v>63</v>
          </cell>
          <cell r="L66">
            <v>0</v>
          </cell>
          <cell r="O66">
            <v>0</v>
          </cell>
          <cell r="P66">
            <v>0</v>
          </cell>
          <cell r="V66">
            <v>0</v>
          </cell>
        </row>
        <row r="67">
          <cell r="A67">
            <v>64</v>
          </cell>
          <cell r="L67">
            <v>0</v>
          </cell>
          <cell r="O67">
            <v>0</v>
          </cell>
          <cell r="P67">
            <v>0</v>
          </cell>
          <cell r="V67">
            <v>0</v>
          </cell>
        </row>
        <row r="68">
          <cell r="A68">
            <v>65</v>
          </cell>
          <cell r="L68">
            <v>0</v>
          </cell>
          <cell r="O68">
            <v>0</v>
          </cell>
          <cell r="P68">
            <v>0</v>
          </cell>
          <cell r="V68">
            <v>0</v>
          </cell>
        </row>
        <row r="69">
          <cell r="A69">
            <v>66</v>
          </cell>
          <cell r="L69">
            <v>0</v>
          </cell>
          <cell r="O69">
            <v>0</v>
          </cell>
          <cell r="P69">
            <v>0</v>
          </cell>
          <cell r="V69">
            <v>0</v>
          </cell>
        </row>
        <row r="70">
          <cell r="A70">
            <v>67</v>
          </cell>
          <cell r="L70">
            <v>0</v>
          </cell>
          <cell r="O70">
            <v>0</v>
          </cell>
          <cell r="P70">
            <v>0</v>
          </cell>
          <cell r="V70">
            <v>0</v>
          </cell>
        </row>
        <row r="71">
          <cell r="A71">
            <v>68</v>
          </cell>
          <cell r="L71">
            <v>0</v>
          </cell>
          <cell r="O71">
            <v>0</v>
          </cell>
          <cell r="P71">
            <v>0</v>
          </cell>
          <cell r="V71">
            <v>0</v>
          </cell>
        </row>
        <row r="72">
          <cell r="A72">
            <v>69</v>
          </cell>
          <cell r="L72">
            <v>0</v>
          </cell>
          <cell r="O72">
            <v>0</v>
          </cell>
          <cell r="P72">
            <v>0</v>
          </cell>
          <cell r="V72">
            <v>0</v>
          </cell>
        </row>
        <row r="73">
          <cell r="A73">
            <v>70</v>
          </cell>
          <cell r="L73">
            <v>0</v>
          </cell>
          <cell r="O73">
            <v>0</v>
          </cell>
          <cell r="P73">
            <v>0</v>
          </cell>
          <cell r="V73">
            <v>0</v>
          </cell>
        </row>
        <row r="74">
          <cell r="A74">
            <v>71</v>
          </cell>
          <cell r="L74">
            <v>0</v>
          </cell>
          <cell r="O74">
            <v>0</v>
          </cell>
          <cell r="P74">
            <v>0</v>
          </cell>
          <cell r="V74">
            <v>0</v>
          </cell>
        </row>
        <row r="75">
          <cell r="A75">
            <v>72</v>
          </cell>
          <cell r="L75">
            <v>0</v>
          </cell>
          <cell r="O75">
            <v>0</v>
          </cell>
          <cell r="P75">
            <v>0</v>
          </cell>
          <cell r="V75">
            <v>0</v>
          </cell>
        </row>
        <row r="76">
          <cell r="A76">
            <v>73</v>
          </cell>
          <cell r="L76">
            <v>0</v>
          </cell>
          <cell r="O76">
            <v>0</v>
          </cell>
          <cell r="P76">
            <v>0</v>
          </cell>
          <cell r="V76">
            <v>0</v>
          </cell>
        </row>
        <row r="77">
          <cell r="A77">
            <v>74</v>
          </cell>
          <cell r="L77">
            <v>0</v>
          </cell>
          <cell r="O77">
            <v>0</v>
          </cell>
          <cell r="P77">
            <v>0</v>
          </cell>
          <cell r="V77">
            <v>0</v>
          </cell>
        </row>
        <row r="78">
          <cell r="A78">
            <v>75</v>
          </cell>
          <cell r="L78">
            <v>0</v>
          </cell>
          <cell r="O78">
            <v>0</v>
          </cell>
          <cell r="P78">
            <v>0</v>
          </cell>
          <cell r="V78">
            <v>0</v>
          </cell>
        </row>
        <row r="79">
          <cell r="A79">
            <v>76</v>
          </cell>
          <cell r="L79">
            <v>0</v>
          </cell>
          <cell r="O79">
            <v>0</v>
          </cell>
          <cell r="P79">
            <v>0</v>
          </cell>
          <cell r="V79">
            <v>0</v>
          </cell>
        </row>
        <row r="80">
          <cell r="A80">
            <v>77</v>
          </cell>
          <cell r="L80">
            <v>0</v>
          </cell>
          <cell r="O80">
            <v>0</v>
          </cell>
          <cell r="P80">
            <v>0</v>
          </cell>
          <cell r="V80">
            <v>0</v>
          </cell>
        </row>
        <row r="81">
          <cell r="A81">
            <v>78</v>
          </cell>
          <cell r="L81">
            <v>0</v>
          </cell>
          <cell r="O81">
            <v>0</v>
          </cell>
          <cell r="P81">
            <v>0</v>
          </cell>
          <cell r="V81">
            <v>0</v>
          </cell>
        </row>
        <row r="82">
          <cell r="A82">
            <v>79</v>
          </cell>
          <cell r="L82">
            <v>0</v>
          </cell>
          <cell r="O82">
            <v>0</v>
          </cell>
          <cell r="P82">
            <v>0</v>
          </cell>
          <cell r="V82">
            <v>0</v>
          </cell>
        </row>
        <row r="83">
          <cell r="A83">
            <v>80</v>
          </cell>
          <cell r="L83">
            <v>0</v>
          </cell>
          <cell r="O83">
            <v>0</v>
          </cell>
          <cell r="P83">
            <v>0</v>
          </cell>
          <cell r="V83">
            <v>0</v>
          </cell>
        </row>
        <row r="84">
          <cell r="A84">
            <v>81</v>
          </cell>
          <cell r="L84">
            <v>0</v>
          </cell>
          <cell r="O84">
            <v>0</v>
          </cell>
          <cell r="P84">
            <v>0</v>
          </cell>
          <cell r="V84">
            <v>0</v>
          </cell>
        </row>
        <row r="85">
          <cell r="A85">
            <v>82</v>
          </cell>
          <cell r="L85">
            <v>0</v>
          </cell>
          <cell r="O85">
            <v>0</v>
          </cell>
          <cell r="P85">
            <v>0</v>
          </cell>
          <cell r="V85">
            <v>0</v>
          </cell>
        </row>
        <row r="86">
          <cell r="L86">
            <v>0</v>
          </cell>
          <cell r="O86">
            <v>0</v>
          </cell>
          <cell r="P86">
            <v>0</v>
          </cell>
          <cell r="V86">
            <v>0</v>
          </cell>
        </row>
        <row r="87">
          <cell r="L87">
            <v>0</v>
          </cell>
          <cell r="O87">
            <v>0</v>
          </cell>
          <cell r="P87">
            <v>0</v>
          </cell>
          <cell r="V87">
            <v>0</v>
          </cell>
        </row>
        <row r="88">
          <cell r="V88">
            <v>0</v>
          </cell>
        </row>
        <row r="65403">
          <cell r="M65403" t="str">
            <v>Material cumple con la especificación</v>
          </cell>
        </row>
        <row r="65404">
          <cell r="AA65404" t="str">
            <v>Material cumple con la especificación</v>
          </cell>
        </row>
      </sheetData>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ENCIONAL 14 MPa"/>
      <sheetName val="MEZCLA"/>
      <sheetName val="ARENA"/>
      <sheetName val="G2"/>
      <sheetName val="GRAVA"/>
    </sheetNames>
    <sheetDataSet>
      <sheetData sheetId="0"/>
      <sheetData sheetId="1"/>
      <sheetData sheetId="2">
        <row r="6">
          <cell r="L6">
            <v>4</v>
          </cell>
        </row>
      </sheetData>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AW89"/>
  <sheetViews>
    <sheetView showGridLines="0" showRowColHeaders="0" tabSelected="1" zoomScale="80" zoomScaleNormal="80" zoomScaleSheetLayoutView="80" zoomScalePageLayoutView="80" workbookViewId="0">
      <selection activeCell="AF17" sqref="AF17"/>
    </sheetView>
  </sheetViews>
  <sheetFormatPr baseColWidth="10" defaultColWidth="3.140625" defaultRowHeight="14.25" x14ac:dyDescent="0.2"/>
  <cols>
    <col min="1" max="1" width="3.140625" style="27"/>
    <col min="2" max="2" width="3.7109375" style="27" customWidth="1"/>
    <col min="3" max="3" width="10.140625" style="27" customWidth="1"/>
    <col min="4" max="4" width="24.42578125" style="27" customWidth="1"/>
    <col min="5" max="5" width="4.28515625" style="27" customWidth="1"/>
    <col min="6" max="6" width="9.28515625" style="27" customWidth="1"/>
    <col min="7" max="29" width="7.28515625" style="27" customWidth="1"/>
    <col min="30" max="30" width="4.42578125" style="27" customWidth="1"/>
    <col min="31" max="31" width="7.28515625" style="27" customWidth="1"/>
    <col min="32" max="32" width="14.42578125" style="27" customWidth="1"/>
    <col min="33" max="33" width="24.42578125" style="27" hidden="1" customWidth="1"/>
    <col min="34" max="34" width="33.42578125" style="27" hidden="1" customWidth="1"/>
    <col min="35" max="35" width="8.7109375" style="27" customWidth="1"/>
    <col min="36" max="36" width="9.7109375" style="27" customWidth="1"/>
    <col min="37" max="73" width="7.42578125" style="27" customWidth="1"/>
    <col min="74" max="16384" width="3.140625" style="27"/>
  </cols>
  <sheetData>
    <row r="1" spans="1:49" ht="15" thickBot="1" x14ac:dyDescent="0.25">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row>
    <row r="2" spans="1:49" ht="210" customHeight="1" thickBot="1" x14ac:dyDescent="0.25">
      <c r="A2" s="29"/>
      <c r="B2" s="30"/>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2"/>
      <c r="AE2" s="1"/>
    </row>
    <row r="3" spans="1:49" ht="30" customHeight="1" thickTop="1" thickBot="1" x14ac:dyDescent="0.25">
      <c r="A3" s="29"/>
      <c r="B3" s="59" t="s">
        <v>1</v>
      </c>
      <c r="C3" s="59"/>
      <c r="D3" s="67" t="s">
        <v>23</v>
      </c>
      <c r="E3" s="67"/>
      <c r="F3" s="67"/>
      <c r="G3" s="67"/>
      <c r="H3" s="59" t="s">
        <v>64</v>
      </c>
      <c r="I3" s="59"/>
      <c r="J3" s="59"/>
      <c r="K3" s="67">
        <v>0.64300000000000002</v>
      </c>
      <c r="L3" s="67"/>
      <c r="M3" s="67"/>
      <c r="N3" s="67"/>
      <c r="O3" s="67"/>
      <c r="P3" s="67"/>
      <c r="Q3" s="59" t="s">
        <v>0</v>
      </c>
      <c r="R3" s="59"/>
      <c r="S3" s="59"/>
      <c r="T3" s="67" t="s">
        <v>24</v>
      </c>
      <c r="U3" s="67"/>
      <c r="V3" s="67"/>
      <c r="W3" s="67"/>
      <c r="X3" s="67"/>
      <c r="Y3" s="67"/>
      <c r="Z3" s="67"/>
      <c r="AA3" s="67"/>
      <c r="AB3" s="67"/>
      <c r="AC3" s="67"/>
      <c r="AD3" s="67"/>
    </row>
    <row r="4" spans="1:49" ht="30" customHeight="1" thickTop="1" thickBot="1" x14ac:dyDescent="0.25">
      <c r="A4" s="29"/>
      <c r="B4" s="59" t="s">
        <v>25</v>
      </c>
      <c r="C4" s="59"/>
      <c r="D4" s="59"/>
      <c r="E4" s="67" t="s">
        <v>86</v>
      </c>
      <c r="F4" s="67"/>
      <c r="G4" s="67"/>
      <c r="H4" s="67"/>
      <c r="I4" s="67"/>
      <c r="J4" s="67"/>
      <c r="K4" s="67"/>
      <c r="L4" s="67"/>
      <c r="M4" s="67"/>
      <c r="N4" s="67"/>
      <c r="O4" s="67"/>
      <c r="P4" s="59" t="s">
        <v>2</v>
      </c>
      <c r="Q4" s="59"/>
      <c r="R4" s="59"/>
      <c r="S4" s="59"/>
      <c r="T4" s="67" t="s">
        <v>26</v>
      </c>
      <c r="U4" s="67"/>
      <c r="V4" s="67"/>
      <c r="W4" s="67"/>
      <c r="X4" s="67"/>
      <c r="Y4" s="67"/>
      <c r="Z4" s="67"/>
      <c r="AA4" s="67"/>
      <c r="AB4" s="67"/>
      <c r="AC4" s="67"/>
      <c r="AD4" s="67"/>
    </row>
    <row r="5" spans="1:49" ht="12.75" customHeight="1" thickTop="1" thickBot="1" x14ac:dyDescent="0.25">
      <c r="A5" s="29"/>
      <c r="B5" s="33"/>
      <c r="C5" s="29"/>
      <c r="D5" s="29"/>
      <c r="E5" s="29"/>
      <c r="F5" s="29"/>
      <c r="G5" s="29"/>
      <c r="H5" s="29"/>
      <c r="I5" s="34"/>
      <c r="J5" s="34"/>
      <c r="K5" s="34"/>
      <c r="L5" s="34"/>
      <c r="M5" s="34"/>
      <c r="N5" s="34"/>
      <c r="O5" s="34"/>
      <c r="P5" s="34"/>
      <c r="Q5" s="34"/>
      <c r="R5" s="34"/>
      <c r="S5" s="34"/>
      <c r="T5" s="34"/>
      <c r="U5" s="34"/>
      <c r="V5" s="34"/>
      <c r="W5" s="34"/>
      <c r="X5" s="34"/>
      <c r="Y5" s="34"/>
      <c r="Z5" s="34"/>
      <c r="AA5" s="34"/>
      <c r="AB5" s="34"/>
      <c r="AC5" s="34"/>
      <c r="AD5" s="35"/>
      <c r="AE5" s="2"/>
      <c r="AO5" s="2"/>
      <c r="AP5" s="2"/>
      <c r="AQ5" s="2"/>
      <c r="AR5" s="2"/>
      <c r="AS5" s="2"/>
      <c r="AT5" s="2"/>
      <c r="AU5" s="2"/>
      <c r="AV5" s="2"/>
      <c r="AW5" s="2"/>
    </row>
    <row r="6" spans="1:49" ht="33" customHeight="1" thickTop="1" thickBot="1" x14ac:dyDescent="0.25">
      <c r="A6" s="29"/>
      <c r="B6" s="58" t="s">
        <v>27</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28"/>
      <c r="AG6" s="17">
        <f>W10+AA10</f>
        <v>280</v>
      </c>
      <c r="AH6" s="14" t="s">
        <v>60</v>
      </c>
    </row>
    <row r="7" spans="1:49" ht="25.5" customHeight="1" thickTop="1" thickBot="1" x14ac:dyDescent="0.25">
      <c r="A7" s="29"/>
      <c r="B7" s="59" t="s">
        <v>28</v>
      </c>
      <c r="C7" s="59"/>
      <c r="D7" s="59"/>
      <c r="E7" s="59"/>
      <c r="F7" s="36" t="s">
        <v>32</v>
      </c>
      <c r="G7" s="59" t="s">
        <v>36</v>
      </c>
      <c r="H7" s="59"/>
      <c r="I7" s="59"/>
      <c r="J7" s="59"/>
      <c r="K7" s="59" t="s">
        <v>37</v>
      </c>
      <c r="L7" s="59"/>
      <c r="M7" s="59"/>
      <c r="N7" s="59"/>
      <c r="O7" s="59" t="s">
        <v>38</v>
      </c>
      <c r="P7" s="59"/>
      <c r="Q7" s="59"/>
      <c r="R7" s="59"/>
      <c r="S7" s="59" t="s">
        <v>39</v>
      </c>
      <c r="T7" s="59"/>
      <c r="U7" s="59"/>
      <c r="V7" s="59"/>
      <c r="W7" s="59" t="s">
        <v>40</v>
      </c>
      <c r="X7" s="59"/>
      <c r="Y7" s="59"/>
      <c r="Z7" s="59"/>
      <c r="AA7" s="59" t="s">
        <v>41</v>
      </c>
      <c r="AB7" s="59"/>
      <c r="AC7" s="59"/>
      <c r="AD7" s="59"/>
      <c r="AE7" s="28"/>
      <c r="AG7" s="15">
        <f>AG9/(AG8+AG9)</f>
        <v>0.60724233983286913</v>
      </c>
      <c r="AH7" s="16" t="s">
        <v>58</v>
      </c>
    </row>
    <row r="8" spans="1:49" ht="24.95" customHeight="1" thickTop="1" thickBot="1" x14ac:dyDescent="0.25">
      <c r="A8" s="29"/>
      <c r="B8" s="69" t="s">
        <v>3</v>
      </c>
      <c r="C8" s="69"/>
      <c r="D8" s="69"/>
      <c r="E8" s="69"/>
      <c r="F8" s="37" t="s">
        <v>35</v>
      </c>
      <c r="G8" s="72" t="s">
        <v>42</v>
      </c>
      <c r="H8" s="72"/>
      <c r="I8" s="72"/>
      <c r="J8" s="72"/>
      <c r="K8" s="72" t="s">
        <v>43</v>
      </c>
      <c r="L8" s="72"/>
      <c r="M8" s="72"/>
      <c r="N8" s="72"/>
      <c r="O8" s="72" t="s">
        <v>44</v>
      </c>
      <c r="P8" s="72"/>
      <c r="Q8" s="72"/>
      <c r="R8" s="72"/>
      <c r="S8" s="72" t="s">
        <v>45</v>
      </c>
      <c r="T8" s="72"/>
      <c r="U8" s="72"/>
      <c r="V8" s="72"/>
      <c r="W8" s="72" t="s">
        <v>46</v>
      </c>
      <c r="X8" s="72"/>
      <c r="Y8" s="72"/>
      <c r="Z8" s="72"/>
      <c r="AA8" s="72" t="s">
        <v>47</v>
      </c>
      <c r="AB8" s="72"/>
      <c r="AC8" s="72"/>
      <c r="AD8" s="72"/>
      <c r="AE8" s="5"/>
      <c r="AG8" s="22">
        <f>O10+S10</f>
        <v>705</v>
      </c>
      <c r="AH8" s="13" t="s">
        <v>57</v>
      </c>
    </row>
    <row r="9" spans="1:49" ht="24.95" customHeight="1" thickTop="1" thickBot="1" x14ac:dyDescent="0.25">
      <c r="A9" s="29"/>
      <c r="B9" s="69" t="s">
        <v>2</v>
      </c>
      <c r="C9" s="69"/>
      <c r="D9" s="69"/>
      <c r="E9" s="69"/>
      <c r="F9" s="37" t="s">
        <v>35</v>
      </c>
      <c r="G9" s="72" t="s">
        <v>51</v>
      </c>
      <c r="H9" s="72"/>
      <c r="I9" s="72"/>
      <c r="J9" s="72"/>
      <c r="K9" s="72" t="s">
        <v>51</v>
      </c>
      <c r="L9" s="72"/>
      <c r="M9" s="72"/>
      <c r="N9" s="72"/>
      <c r="O9" s="72" t="s">
        <v>50</v>
      </c>
      <c r="P9" s="72"/>
      <c r="Q9" s="72"/>
      <c r="R9" s="72"/>
      <c r="S9" s="72" t="s">
        <v>50</v>
      </c>
      <c r="T9" s="72"/>
      <c r="U9" s="72"/>
      <c r="V9" s="72"/>
      <c r="W9" s="72" t="s">
        <v>49</v>
      </c>
      <c r="X9" s="72"/>
      <c r="Y9" s="72"/>
      <c r="Z9" s="72"/>
      <c r="AA9" s="72" t="s">
        <v>48</v>
      </c>
      <c r="AB9" s="72"/>
      <c r="AC9" s="72"/>
      <c r="AD9" s="72"/>
      <c r="AE9" s="5"/>
      <c r="AG9" s="21">
        <f>G10+K10</f>
        <v>1090</v>
      </c>
      <c r="AH9" s="12" t="s">
        <v>56</v>
      </c>
    </row>
    <row r="10" spans="1:49" ht="24.95" customHeight="1" thickTop="1" thickBot="1" x14ac:dyDescent="0.25">
      <c r="A10" s="29"/>
      <c r="B10" s="69" t="s">
        <v>29</v>
      </c>
      <c r="C10" s="69"/>
      <c r="D10" s="69"/>
      <c r="E10" s="69"/>
      <c r="F10" s="36" t="s">
        <v>89</v>
      </c>
      <c r="G10" s="72">
        <v>890</v>
      </c>
      <c r="H10" s="72"/>
      <c r="I10" s="72"/>
      <c r="J10" s="72"/>
      <c r="K10" s="72">
        <v>200</v>
      </c>
      <c r="L10" s="72"/>
      <c r="M10" s="72"/>
      <c r="N10" s="72"/>
      <c r="O10" s="72">
        <v>350</v>
      </c>
      <c r="P10" s="72"/>
      <c r="Q10" s="72"/>
      <c r="R10" s="72"/>
      <c r="S10" s="72">
        <v>355</v>
      </c>
      <c r="T10" s="72"/>
      <c r="U10" s="72"/>
      <c r="V10" s="72"/>
      <c r="W10" s="72">
        <v>140</v>
      </c>
      <c r="X10" s="72"/>
      <c r="Y10" s="72"/>
      <c r="Z10" s="72"/>
      <c r="AA10" s="72">
        <v>140</v>
      </c>
      <c r="AB10" s="72"/>
      <c r="AC10" s="72"/>
      <c r="AD10" s="72"/>
      <c r="AG10" s="8">
        <f>(G10/AG9)</f>
        <v>0.8165137614678899</v>
      </c>
      <c r="AH10" s="9" t="s">
        <v>52</v>
      </c>
    </row>
    <row r="11" spans="1:49" ht="24.95" customHeight="1" thickTop="1" thickBot="1" x14ac:dyDescent="0.25">
      <c r="A11" s="29"/>
      <c r="B11" s="69" t="s">
        <v>5</v>
      </c>
      <c r="C11" s="69"/>
      <c r="D11" s="69"/>
      <c r="E11" s="69"/>
      <c r="F11" s="36" t="s">
        <v>4</v>
      </c>
      <c r="G11" s="82">
        <v>1.32</v>
      </c>
      <c r="H11" s="82"/>
      <c r="I11" s="82"/>
      <c r="J11" s="82"/>
      <c r="K11" s="82">
        <v>1.9</v>
      </c>
      <c r="L11" s="82"/>
      <c r="M11" s="82"/>
      <c r="N11" s="82"/>
      <c r="O11" s="82">
        <v>5.43</v>
      </c>
      <c r="P11" s="82"/>
      <c r="Q11" s="82"/>
      <c r="R11" s="82"/>
      <c r="S11" s="82">
        <v>5.69</v>
      </c>
      <c r="T11" s="82"/>
      <c r="U11" s="82"/>
      <c r="V11" s="82"/>
      <c r="W11" s="70" t="s">
        <v>35</v>
      </c>
      <c r="X11" s="52"/>
      <c r="Y11" s="52"/>
      <c r="Z11" s="52"/>
      <c r="AA11" s="70" t="s">
        <v>35</v>
      </c>
      <c r="AB11" s="52"/>
      <c r="AC11" s="52"/>
      <c r="AD11" s="52"/>
      <c r="AE11" s="4"/>
      <c r="AG11" s="10">
        <f>(K10/AG9)</f>
        <v>0.1834862385321101</v>
      </c>
      <c r="AH11" s="11" t="s">
        <v>53</v>
      </c>
    </row>
    <row r="12" spans="1:49" ht="24.95" customHeight="1" thickTop="1" thickBot="1" x14ac:dyDescent="0.25">
      <c r="A12" s="29"/>
      <c r="B12" s="69" t="s">
        <v>30</v>
      </c>
      <c r="C12" s="69"/>
      <c r="D12" s="69"/>
      <c r="E12" s="69"/>
      <c r="F12" s="36" t="s">
        <v>90</v>
      </c>
      <c r="G12" s="71">
        <v>2.6030000000000002</v>
      </c>
      <c r="H12" s="71"/>
      <c r="I12" s="71"/>
      <c r="J12" s="71"/>
      <c r="K12" s="71">
        <v>2.6589999999999998</v>
      </c>
      <c r="L12" s="71"/>
      <c r="M12" s="71"/>
      <c r="N12" s="71"/>
      <c r="O12" s="71">
        <v>2.306</v>
      </c>
      <c r="P12" s="71"/>
      <c r="Q12" s="71"/>
      <c r="R12" s="71"/>
      <c r="S12" s="71">
        <v>2.3010000000000002</v>
      </c>
      <c r="T12" s="71"/>
      <c r="U12" s="71"/>
      <c r="V12" s="71"/>
      <c r="W12" s="71">
        <v>2.9</v>
      </c>
      <c r="X12" s="71"/>
      <c r="Y12" s="71"/>
      <c r="Z12" s="71"/>
      <c r="AA12" s="71">
        <v>2.9</v>
      </c>
      <c r="AB12" s="71"/>
      <c r="AC12" s="71"/>
      <c r="AD12" s="71"/>
      <c r="AE12" s="7"/>
      <c r="AG12" s="8">
        <f>(O10/AG8)</f>
        <v>0.49645390070921985</v>
      </c>
      <c r="AH12" s="9" t="s">
        <v>54</v>
      </c>
    </row>
    <row r="13" spans="1:49" ht="24.95" customHeight="1" thickTop="1" thickBot="1" x14ac:dyDescent="0.25">
      <c r="A13" s="29"/>
      <c r="B13" s="69" t="s">
        <v>31</v>
      </c>
      <c r="C13" s="69"/>
      <c r="D13" s="69"/>
      <c r="E13" s="69"/>
      <c r="F13" s="36" t="s">
        <v>90</v>
      </c>
      <c r="G13" s="68">
        <f>(((G12*AG10)+(K12*AG11))*AG7)+((O12*(1-AG7)*AG12)+(S12*(1-AG7)*AG13))</f>
        <v>2.4916016713091924</v>
      </c>
      <c r="H13" s="68"/>
      <c r="I13" s="68"/>
      <c r="J13" s="68"/>
      <c r="K13" s="68"/>
      <c r="L13" s="68"/>
      <c r="M13" s="68"/>
      <c r="N13" s="68"/>
      <c r="O13" s="68"/>
      <c r="P13" s="68"/>
      <c r="Q13" s="68"/>
      <c r="R13" s="68"/>
      <c r="S13" s="68"/>
      <c r="T13" s="68"/>
      <c r="U13" s="68"/>
      <c r="V13" s="68"/>
      <c r="W13" s="68">
        <f>((W12*AG14)+(AA12*AG15))</f>
        <v>2.9</v>
      </c>
      <c r="X13" s="68"/>
      <c r="Y13" s="68"/>
      <c r="Z13" s="68"/>
      <c r="AA13" s="68"/>
      <c r="AB13" s="68"/>
      <c r="AC13" s="68"/>
      <c r="AD13" s="68"/>
      <c r="AE13" s="7"/>
      <c r="AG13" s="18">
        <f>(S10/AG8)</f>
        <v>0.50354609929078009</v>
      </c>
      <c r="AH13" s="19" t="s">
        <v>55</v>
      </c>
    </row>
    <row r="14" spans="1:49" ht="24.95" customHeight="1" thickTop="1" thickBot="1" x14ac:dyDescent="0.25">
      <c r="A14" s="29"/>
      <c r="B14" s="69" t="s">
        <v>33</v>
      </c>
      <c r="C14" s="69"/>
      <c r="D14" s="69"/>
      <c r="E14" s="69"/>
      <c r="F14" s="36" t="s">
        <v>89</v>
      </c>
      <c r="G14" s="66">
        <v>1606</v>
      </c>
      <c r="H14" s="66"/>
      <c r="I14" s="66"/>
      <c r="J14" s="66"/>
      <c r="K14" s="66">
        <v>1650</v>
      </c>
      <c r="L14" s="66"/>
      <c r="M14" s="66"/>
      <c r="N14" s="66"/>
      <c r="O14" s="66">
        <v>1259</v>
      </c>
      <c r="P14" s="66"/>
      <c r="Q14" s="66"/>
      <c r="R14" s="66"/>
      <c r="S14" s="66">
        <v>1293</v>
      </c>
      <c r="T14" s="66"/>
      <c r="U14" s="66"/>
      <c r="V14" s="66"/>
      <c r="W14" s="66">
        <v>1150</v>
      </c>
      <c r="X14" s="66"/>
      <c r="Y14" s="66"/>
      <c r="Z14" s="66"/>
      <c r="AA14" s="66">
        <v>1150</v>
      </c>
      <c r="AB14" s="66"/>
      <c r="AC14" s="66"/>
      <c r="AD14" s="66"/>
      <c r="AE14" s="26"/>
      <c r="AF14" s="5"/>
      <c r="AG14" s="8">
        <f>W10/AG6</f>
        <v>0.5</v>
      </c>
      <c r="AH14" s="9" t="s">
        <v>59</v>
      </c>
    </row>
    <row r="15" spans="1:49" ht="24.95" customHeight="1" thickTop="1" thickBot="1" x14ac:dyDescent="0.25">
      <c r="A15" s="29"/>
      <c r="B15" s="69" t="s">
        <v>34</v>
      </c>
      <c r="C15" s="69"/>
      <c r="D15" s="69"/>
      <c r="E15" s="69"/>
      <c r="F15" s="36" t="s">
        <v>89</v>
      </c>
      <c r="G15" s="66">
        <v>1479</v>
      </c>
      <c r="H15" s="66"/>
      <c r="I15" s="66"/>
      <c r="J15" s="66"/>
      <c r="K15" s="66">
        <v>1520</v>
      </c>
      <c r="L15" s="66"/>
      <c r="M15" s="66"/>
      <c r="N15" s="66"/>
      <c r="O15" s="66">
        <v>1129</v>
      </c>
      <c r="P15" s="66"/>
      <c r="Q15" s="66"/>
      <c r="R15" s="66"/>
      <c r="S15" s="66">
        <v>1151</v>
      </c>
      <c r="T15" s="66"/>
      <c r="U15" s="66"/>
      <c r="V15" s="66"/>
      <c r="W15" s="66">
        <v>1040</v>
      </c>
      <c r="X15" s="66"/>
      <c r="Y15" s="66"/>
      <c r="Z15" s="66"/>
      <c r="AA15" s="66">
        <v>1040</v>
      </c>
      <c r="AB15" s="66"/>
      <c r="AC15" s="66"/>
      <c r="AD15" s="66"/>
      <c r="AE15" s="26"/>
      <c r="AG15" s="10">
        <f>AA10/AG6</f>
        <v>0.5</v>
      </c>
      <c r="AH15" s="11" t="s">
        <v>61</v>
      </c>
    </row>
    <row r="16" spans="1:49" ht="15" customHeight="1" thickTop="1" thickBot="1" x14ac:dyDescent="0.25">
      <c r="A16" s="29"/>
      <c r="B16" s="33"/>
      <c r="C16" s="29"/>
      <c r="D16" s="29"/>
      <c r="E16" s="29"/>
      <c r="F16" s="29"/>
      <c r="G16" s="38"/>
      <c r="H16" s="39"/>
      <c r="I16" s="39"/>
      <c r="J16" s="39"/>
      <c r="K16" s="29"/>
      <c r="L16" s="29"/>
      <c r="M16" s="29"/>
      <c r="N16" s="29"/>
      <c r="O16" s="29"/>
      <c r="P16" s="29"/>
      <c r="Q16" s="29"/>
      <c r="R16" s="29"/>
      <c r="S16" s="40"/>
      <c r="T16" s="40"/>
      <c r="U16" s="40"/>
      <c r="V16" s="40"/>
      <c r="W16" s="61">
        <f>((W15*AG14)+(AA15*AG15))</f>
        <v>1040</v>
      </c>
      <c r="X16" s="61"/>
      <c r="Y16" s="61"/>
      <c r="Z16" s="61"/>
      <c r="AA16" s="61"/>
      <c r="AB16" s="61"/>
      <c r="AC16" s="61"/>
      <c r="AD16" s="62"/>
      <c r="AE16" s="20"/>
    </row>
    <row r="17" spans="1:31" ht="20.100000000000001" customHeight="1" thickTop="1" thickBot="1" x14ac:dyDescent="0.25">
      <c r="A17" s="29"/>
      <c r="B17" s="58" t="s">
        <v>6</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28"/>
    </row>
    <row r="18" spans="1:31" ht="16.5" thickTop="1" thickBot="1" x14ac:dyDescent="0.25">
      <c r="A18" s="29"/>
      <c r="B18" s="41"/>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5"/>
      <c r="AE18" s="2"/>
    </row>
    <row r="19" spans="1:31" ht="20.100000000000001" customHeight="1" thickTop="1" thickBot="1" x14ac:dyDescent="0.25">
      <c r="A19" s="29"/>
      <c r="B19" s="33"/>
      <c r="C19" s="29"/>
      <c r="D19" s="59" t="s">
        <v>7</v>
      </c>
      <c r="E19" s="59"/>
      <c r="F19" s="59"/>
      <c r="G19" s="59" t="s">
        <v>8</v>
      </c>
      <c r="H19" s="59"/>
      <c r="I19" s="59"/>
      <c r="J19" s="59"/>
      <c r="K19" s="59"/>
      <c r="L19" s="59"/>
      <c r="M19" s="59"/>
      <c r="N19" s="59"/>
      <c r="O19" s="59"/>
      <c r="P19" s="59"/>
      <c r="Q19" s="59"/>
      <c r="R19" s="59"/>
      <c r="S19" s="59"/>
      <c r="T19" s="59"/>
      <c r="U19" s="59"/>
      <c r="V19" s="59" t="s">
        <v>91</v>
      </c>
      <c r="W19" s="59"/>
      <c r="X19" s="59"/>
      <c r="Y19" s="59"/>
      <c r="Z19" s="59"/>
      <c r="AA19" s="59"/>
      <c r="AB19" s="34"/>
      <c r="AC19" s="34"/>
      <c r="AD19" s="42"/>
    </row>
    <row r="20" spans="1:31" ht="20.100000000000001" customHeight="1" thickTop="1" thickBot="1" x14ac:dyDescent="0.25">
      <c r="A20" s="29"/>
      <c r="B20" s="33"/>
      <c r="C20" s="29"/>
      <c r="D20" s="54" t="s">
        <v>62</v>
      </c>
      <c r="E20" s="54"/>
      <c r="F20" s="54"/>
      <c r="G20" s="54" t="s">
        <v>65</v>
      </c>
      <c r="H20" s="54"/>
      <c r="I20" s="54"/>
      <c r="J20" s="54"/>
      <c r="K20" s="54"/>
      <c r="L20" s="54"/>
      <c r="M20" s="54"/>
      <c r="N20" s="54"/>
      <c r="O20" s="54"/>
      <c r="P20" s="54"/>
      <c r="Q20" s="54"/>
      <c r="R20" s="54"/>
      <c r="S20" s="54"/>
      <c r="T20" s="54"/>
      <c r="U20" s="54"/>
      <c r="V20" s="57">
        <f>(AG6/1000)/W13</f>
        <v>9.6551724137931047E-2</v>
      </c>
      <c r="W20" s="57"/>
      <c r="X20" s="57"/>
      <c r="Y20" s="57"/>
      <c r="Z20" s="57"/>
      <c r="AA20" s="57"/>
      <c r="AB20" s="34"/>
      <c r="AC20" s="34"/>
      <c r="AD20" s="42"/>
    </row>
    <row r="21" spans="1:31" ht="20.100000000000001" customHeight="1" thickTop="1" thickBot="1" x14ac:dyDescent="0.25">
      <c r="A21" s="29"/>
      <c r="B21" s="33"/>
      <c r="C21" s="29"/>
      <c r="D21" s="54" t="s">
        <v>9</v>
      </c>
      <c r="E21" s="54"/>
      <c r="F21" s="54"/>
      <c r="G21" s="54" t="s">
        <v>66</v>
      </c>
      <c r="H21" s="54"/>
      <c r="I21" s="54"/>
      <c r="J21" s="54"/>
      <c r="K21" s="54"/>
      <c r="L21" s="54"/>
      <c r="M21" s="54"/>
      <c r="N21" s="54"/>
      <c r="O21" s="54"/>
      <c r="P21" s="54"/>
      <c r="Q21" s="54"/>
      <c r="R21" s="54"/>
      <c r="S21" s="54"/>
      <c r="T21" s="54"/>
      <c r="U21" s="54"/>
      <c r="V21" s="57">
        <f>(AG6/1000)*K3</f>
        <v>0.18004000000000003</v>
      </c>
      <c r="W21" s="57"/>
      <c r="X21" s="57"/>
      <c r="Y21" s="57"/>
      <c r="Z21" s="57"/>
      <c r="AA21" s="57"/>
      <c r="AB21" s="34"/>
      <c r="AC21" s="34"/>
      <c r="AD21" s="42"/>
    </row>
    <row r="22" spans="1:31" ht="20.100000000000001" customHeight="1" thickTop="1" thickBot="1" x14ac:dyDescent="0.25">
      <c r="A22" s="29"/>
      <c r="B22" s="33"/>
      <c r="C22" s="29"/>
      <c r="D22" s="54" t="s">
        <v>10</v>
      </c>
      <c r="E22" s="54"/>
      <c r="F22" s="54"/>
      <c r="G22" s="54" t="s">
        <v>68</v>
      </c>
      <c r="H22" s="54"/>
      <c r="I22" s="54"/>
      <c r="J22" s="54"/>
      <c r="K22" s="54"/>
      <c r="L22" s="54"/>
      <c r="M22" s="54"/>
      <c r="N22" s="54"/>
      <c r="O22" s="54"/>
      <c r="P22" s="54"/>
      <c r="Q22" s="54"/>
      <c r="R22" s="54"/>
      <c r="S22" s="54"/>
      <c r="T22" s="54"/>
      <c r="U22" s="54"/>
      <c r="V22" s="57">
        <f>SUM(V20:AA21)</f>
        <v>0.27659172413793109</v>
      </c>
      <c r="W22" s="57"/>
      <c r="X22" s="57"/>
      <c r="Y22" s="57"/>
      <c r="Z22" s="57"/>
      <c r="AA22" s="57"/>
      <c r="AB22" s="34"/>
      <c r="AC22" s="34"/>
      <c r="AD22" s="42"/>
    </row>
    <row r="23" spans="1:31" ht="20.100000000000001" customHeight="1" thickTop="1" thickBot="1" x14ac:dyDescent="0.25">
      <c r="A23" s="29"/>
      <c r="B23" s="33"/>
      <c r="C23" s="29"/>
      <c r="D23" s="54" t="s">
        <v>63</v>
      </c>
      <c r="E23" s="54"/>
      <c r="F23" s="54"/>
      <c r="G23" s="54" t="s">
        <v>67</v>
      </c>
      <c r="H23" s="54"/>
      <c r="I23" s="54"/>
      <c r="J23" s="54"/>
      <c r="K23" s="54"/>
      <c r="L23" s="54"/>
      <c r="M23" s="54"/>
      <c r="N23" s="54"/>
      <c r="O23" s="54"/>
      <c r="P23" s="54"/>
      <c r="Q23" s="54"/>
      <c r="R23" s="54"/>
      <c r="S23" s="54"/>
      <c r="T23" s="54"/>
      <c r="U23" s="54"/>
      <c r="V23" s="57">
        <f>1-V22</f>
        <v>0.72340827586206891</v>
      </c>
      <c r="W23" s="57"/>
      <c r="X23" s="57"/>
      <c r="Y23" s="57"/>
      <c r="Z23" s="57"/>
      <c r="AA23" s="57"/>
      <c r="AB23" s="34"/>
      <c r="AC23" s="34"/>
      <c r="AD23" s="42"/>
    </row>
    <row r="24" spans="1:31" ht="20.100000000000001" customHeight="1" thickTop="1" thickBot="1" x14ac:dyDescent="0.25">
      <c r="A24" s="29"/>
      <c r="B24" s="41"/>
      <c r="C24" s="34"/>
      <c r="D24" s="34"/>
      <c r="E24" s="29"/>
      <c r="F24" s="29"/>
      <c r="G24" s="29"/>
      <c r="H24" s="34"/>
      <c r="I24" s="34"/>
      <c r="J24" s="34"/>
      <c r="K24" s="34"/>
      <c r="L24" s="34"/>
      <c r="M24" s="34"/>
      <c r="N24" s="34"/>
      <c r="O24" s="34"/>
      <c r="P24" s="34"/>
      <c r="Q24" s="34"/>
      <c r="R24" s="34"/>
      <c r="S24" s="34"/>
      <c r="T24" s="34"/>
      <c r="U24" s="34"/>
      <c r="V24" s="34"/>
      <c r="W24" s="34"/>
      <c r="X24" s="34"/>
      <c r="Y24" s="34"/>
      <c r="Z24" s="34"/>
      <c r="AA24" s="34"/>
      <c r="AB24" s="34"/>
      <c r="AC24" s="34"/>
      <c r="AD24" s="35"/>
      <c r="AE24" s="2"/>
    </row>
    <row r="25" spans="1:31" ht="20.100000000000001" customHeight="1" thickTop="1" thickBot="1" x14ac:dyDescent="0.25">
      <c r="A25" s="29"/>
      <c r="B25" s="60" t="s">
        <v>11</v>
      </c>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28"/>
    </row>
    <row r="26" spans="1:31" ht="16.5" thickTop="1" thickBot="1" x14ac:dyDescent="0.25">
      <c r="A26" s="29"/>
      <c r="B26" s="41"/>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5"/>
      <c r="AE26" s="2"/>
    </row>
    <row r="27" spans="1:31" ht="20.100000000000001" customHeight="1" thickTop="1" thickBot="1" x14ac:dyDescent="0.25">
      <c r="A27" s="29"/>
      <c r="B27" s="33"/>
      <c r="C27" s="29"/>
      <c r="D27" s="59" t="s">
        <v>7</v>
      </c>
      <c r="E27" s="59"/>
      <c r="F27" s="59"/>
      <c r="G27" s="59" t="s">
        <v>8</v>
      </c>
      <c r="H27" s="59"/>
      <c r="I27" s="59"/>
      <c r="J27" s="59"/>
      <c r="K27" s="59"/>
      <c r="L27" s="59"/>
      <c r="M27" s="59"/>
      <c r="N27" s="59"/>
      <c r="O27" s="59"/>
      <c r="P27" s="59"/>
      <c r="Q27" s="59"/>
      <c r="R27" s="59"/>
      <c r="S27" s="59"/>
      <c r="T27" s="59"/>
      <c r="U27" s="59"/>
      <c r="V27" s="59" t="s">
        <v>12</v>
      </c>
      <c r="W27" s="59"/>
      <c r="X27" s="59"/>
      <c r="Y27" s="59"/>
      <c r="Z27" s="59"/>
      <c r="AA27" s="59"/>
      <c r="AB27" s="34"/>
      <c r="AC27" s="34"/>
      <c r="AD27" s="42"/>
    </row>
    <row r="28" spans="1:31" ht="20.100000000000001" customHeight="1" thickTop="1" thickBot="1" x14ac:dyDescent="0.25">
      <c r="A28" s="29"/>
      <c r="B28" s="33"/>
      <c r="C28" s="29"/>
      <c r="D28" s="54" t="s">
        <v>63</v>
      </c>
      <c r="E28" s="54"/>
      <c r="F28" s="54"/>
      <c r="G28" s="54" t="s">
        <v>70</v>
      </c>
      <c r="H28" s="54"/>
      <c r="I28" s="54"/>
      <c r="J28" s="54"/>
      <c r="K28" s="54"/>
      <c r="L28" s="54"/>
      <c r="M28" s="54"/>
      <c r="N28" s="54"/>
      <c r="O28" s="54"/>
      <c r="P28" s="54"/>
      <c r="Q28" s="54"/>
      <c r="R28" s="54"/>
      <c r="S28" s="54"/>
      <c r="T28" s="54"/>
      <c r="U28" s="54"/>
      <c r="V28" s="57">
        <f>V23*G13</f>
        <v>1.8024452691768322</v>
      </c>
      <c r="W28" s="57"/>
      <c r="X28" s="57"/>
      <c r="Y28" s="57"/>
      <c r="Z28" s="57"/>
      <c r="AA28" s="57"/>
      <c r="AB28" s="34"/>
      <c r="AC28" s="34"/>
      <c r="AD28" s="42"/>
    </row>
    <row r="29" spans="1:31" ht="20.100000000000001" customHeight="1" thickTop="1" thickBot="1" x14ac:dyDescent="0.25">
      <c r="A29" s="29"/>
      <c r="B29" s="33"/>
      <c r="C29" s="29"/>
      <c r="D29" s="54" t="s">
        <v>71</v>
      </c>
      <c r="E29" s="54"/>
      <c r="F29" s="54"/>
      <c r="G29" s="54" t="s">
        <v>74</v>
      </c>
      <c r="H29" s="54"/>
      <c r="I29" s="54"/>
      <c r="J29" s="54"/>
      <c r="K29" s="54"/>
      <c r="L29" s="54"/>
      <c r="M29" s="54"/>
      <c r="N29" s="54"/>
      <c r="O29" s="54"/>
      <c r="P29" s="54"/>
      <c r="Q29" s="54"/>
      <c r="R29" s="54"/>
      <c r="S29" s="54"/>
      <c r="T29" s="54"/>
      <c r="U29" s="54"/>
      <c r="V29" s="53">
        <f>AG9</f>
        <v>1090</v>
      </c>
      <c r="W29" s="53"/>
      <c r="X29" s="53"/>
      <c r="Y29" s="53"/>
      <c r="Z29" s="53"/>
      <c r="AA29" s="53"/>
      <c r="AB29" s="34"/>
      <c r="AC29" s="34"/>
      <c r="AD29" s="42"/>
    </row>
    <row r="30" spans="1:31" ht="20.100000000000001" customHeight="1" thickTop="1" thickBot="1" x14ac:dyDescent="0.25">
      <c r="A30" s="29"/>
      <c r="B30" s="33"/>
      <c r="C30" s="29"/>
      <c r="D30" s="54" t="s">
        <v>72</v>
      </c>
      <c r="E30" s="54"/>
      <c r="F30" s="54"/>
      <c r="G30" s="54" t="s">
        <v>73</v>
      </c>
      <c r="H30" s="54"/>
      <c r="I30" s="54"/>
      <c r="J30" s="54"/>
      <c r="K30" s="54"/>
      <c r="L30" s="54"/>
      <c r="M30" s="54"/>
      <c r="N30" s="54"/>
      <c r="O30" s="54"/>
      <c r="P30" s="54"/>
      <c r="Q30" s="54"/>
      <c r="R30" s="54"/>
      <c r="S30" s="54"/>
      <c r="T30" s="54"/>
      <c r="U30" s="54"/>
      <c r="V30" s="53">
        <f>AG8</f>
        <v>705</v>
      </c>
      <c r="W30" s="53"/>
      <c r="X30" s="53"/>
      <c r="Y30" s="53"/>
      <c r="Z30" s="53"/>
      <c r="AA30" s="53"/>
      <c r="AB30" s="34"/>
      <c r="AC30" s="34"/>
      <c r="AD30" s="42"/>
    </row>
    <row r="31" spans="1:31" ht="20.100000000000001" customHeight="1" thickTop="1" thickBot="1" x14ac:dyDescent="0.25">
      <c r="A31" s="29"/>
      <c r="B31" s="4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5"/>
      <c r="AE31" s="2"/>
    </row>
    <row r="32" spans="1:31" ht="20.100000000000001" customHeight="1" thickTop="1" thickBot="1" x14ac:dyDescent="0.25">
      <c r="A32" s="29"/>
      <c r="B32" s="60" t="s">
        <v>69</v>
      </c>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28"/>
    </row>
    <row r="33" spans="1:32" ht="16.5" thickTop="1" thickBot="1" x14ac:dyDescent="0.25">
      <c r="A33" s="29"/>
      <c r="B33" s="41"/>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5"/>
      <c r="AE33" s="2"/>
    </row>
    <row r="34" spans="1:32" ht="20.100000000000001" customHeight="1" thickTop="1" thickBot="1" x14ac:dyDescent="0.25">
      <c r="A34" s="29"/>
      <c r="B34" s="33"/>
      <c r="C34" s="29"/>
      <c r="D34" s="59" t="s">
        <v>7</v>
      </c>
      <c r="E34" s="59"/>
      <c r="F34" s="59"/>
      <c r="G34" s="59" t="s">
        <v>12</v>
      </c>
      <c r="H34" s="59"/>
      <c r="I34" s="59"/>
      <c r="J34" s="59"/>
      <c r="K34" s="59"/>
      <c r="L34" s="59"/>
      <c r="M34" s="59"/>
      <c r="N34" s="59"/>
      <c r="O34" s="59" t="s">
        <v>13</v>
      </c>
      <c r="P34" s="59"/>
      <c r="Q34" s="59"/>
      <c r="R34" s="59"/>
      <c r="S34" s="59"/>
      <c r="T34" s="59"/>
      <c r="U34" s="59"/>
      <c r="V34" s="34"/>
      <c r="W34" s="34"/>
      <c r="X34" s="34"/>
      <c r="Y34" s="34"/>
      <c r="Z34" s="34"/>
      <c r="AA34" s="34"/>
      <c r="AB34" s="34"/>
      <c r="AC34" s="34"/>
      <c r="AD34" s="42"/>
    </row>
    <row r="35" spans="1:32" ht="20.100000000000001" customHeight="1" thickTop="1" thickBot="1" x14ac:dyDescent="0.25">
      <c r="A35" s="29"/>
      <c r="B35" s="33"/>
      <c r="C35" s="29"/>
      <c r="D35" s="54" t="s">
        <v>75</v>
      </c>
      <c r="E35" s="54"/>
      <c r="F35" s="54"/>
      <c r="G35" s="53">
        <f>W10</f>
        <v>140</v>
      </c>
      <c r="H35" s="53"/>
      <c r="I35" s="53"/>
      <c r="J35" s="53"/>
      <c r="K35" s="53"/>
      <c r="L35" s="53"/>
      <c r="M35" s="53"/>
      <c r="N35" s="53"/>
      <c r="O35" s="51">
        <f>G35/(G35+G36)</f>
        <v>0.5</v>
      </c>
      <c r="P35" s="51"/>
      <c r="Q35" s="51"/>
      <c r="R35" s="51"/>
      <c r="S35" s="51"/>
      <c r="T35" s="51"/>
      <c r="U35" s="51"/>
      <c r="V35" s="34"/>
      <c r="W35" s="34"/>
      <c r="X35" s="34"/>
      <c r="Y35" s="34"/>
      <c r="Z35" s="34"/>
      <c r="AA35" s="34"/>
      <c r="AB35" s="34"/>
      <c r="AC35" s="34"/>
      <c r="AD35" s="42"/>
    </row>
    <row r="36" spans="1:32" ht="20.100000000000001" customHeight="1" thickTop="1" thickBot="1" x14ac:dyDescent="0.25">
      <c r="A36" s="29"/>
      <c r="B36" s="33"/>
      <c r="C36" s="29"/>
      <c r="D36" s="54" t="s">
        <v>76</v>
      </c>
      <c r="E36" s="54"/>
      <c r="F36" s="54"/>
      <c r="G36" s="53">
        <f>AA10</f>
        <v>140</v>
      </c>
      <c r="H36" s="53"/>
      <c r="I36" s="53"/>
      <c r="J36" s="53"/>
      <c r="K36" s="53"/>
      <c r="L36" s="53"/>
      <c r="M36" s="53"/>
      <c r="N36" s="53"/>
      <c r="O36" s="51">
        <f>G36/(G35+G36)</f>
        <v>0.5</v>
      </c>
      <c r="P36" s="51"/>
      <c r="Q36" s="51"/>
      <c r="R36" s="51"/>
      <c r="S36" s="51"/>
      <c r="T36" s="51"/>
      <c r="U36" s="51"/>
      <c r="V36" s="34"/>
      <c r="W36" s="34"/>
      <c r="X36" s="34"/>
      <c r="Y36" s="34"/>
      <c r="Z36" s="34"/>
      <c r="AA36" s="34"/>
      <c r="AB36" s="34"/>
      <c r="AC36" s="34"/>
      <c r="AD36" s="42"/>
    </row>
    <row r="37" spans="1:32" ht="20.100000000000001" customHeight="1" thickTop="1" thickBot="1" x14ac:dyDescent="0.25">
      <c r="A37" s="29"/>
      <c r="B37" s="33"/>
      <c r="C37" s="29"/>
      <c r="D37" s="54" t="s">
        <v>77</v>
      </c>
      <c r="E37" s="54"/>
      <c r="F37" s="54"/>
      <c r="G37" s="53">
        <f>G10</f>
        <v>890</v>
      </c>
      <c r="H37" s="53"/>
      <c r="I37" s="53"/>
      <c r="J37" s="53"/>
      <c r="K37" s="53"/>
      <c r="L37" s="53"/>
      <c r="M37" s="53"/>
      <c r="N37" s="53"/>
      <c r="O37" s="51">
        <f>G37/(G35+G36)</f>
        <v>3.1785714285714284</v>
      </c>
      <c r="P37" s="51"/>
      <c r="Q37" s="51"/>
      <c r="R37" s="51"/>
      <c r="S37" s="51"/>
      <c r="T37" s="51"/>
      <c r="U37" s="51"/>
      <c r="V37" s="34"/>
      <c r="W37" s="34"/>
      <c r="X37" s="34"/>
      <c r="Y37" s="34"/>
      <c r="Z37" s="34"/>
      <c r="AA37" s="34"/>
      <c r="AB37" s="34"/>
      <c r="AC37" s="34"/>
      <c r="AD37" s="42"/>
    </row>
    <row r="38" spans="1:32" ht="20.100000000000001" customHeight="1" thickTop="1" thickBot="1" x14ac:dyDescent="0.25">
      <c r="A38" s="29"/>
      <c r="B38" s="33"/>
      <c r="C38" s="29"/>
      <c r="D38" s="54" t="s">
        <v>78</v>
      </c>
      <c r="E38" s="54"/>
      <c r="F38" s="54"/>
      <c r="G38" s="53">
        <f>K10</f>
        <v>200</v>
      </c>
      <c r="H38" s="53"/>
      <c r="I38" s="53"/>
      <c r="J38" s="53"/>
      <c r="K38" s="53"/>
      <c r="L38" s="53"/>
      <c r="M38" s="53"/>
      <c r="N38" s="53"/>
      <c r="O38" s="51">
        <f>G38/(G35+G36)</f>
        <v>0.7142857142857143</v>
      </c>
      <c r="P38" s="51"/>
      <c r="Q38" s="51"/>
      <c r="R38" s="51"/>
      <c r="S38" s="51"/>
      <c r="T38" s="51"/>
      <c r="U38" s="51"/>
      <c r="V38" s="34"/>
      <c r="W38" s="34"/>
      <c r="X38" s="34"/>
      <c r="Y38" s="34"/>
      <c r="Z38" s="34"/>
      <c r="AA38" s="34"/>
      <c r="AB38" s="34"/>
      <c r="AC38" s="34"/>
      <c r="AD38" s="42"/>
    </row>
    <row r="39" spans="1:32" ht="20.100000000000001" customHeight="1" thickTop="1" thickBot="1" x14ac:dyDescent="0.25">
      <c r="A39" s="29"/>
      <c r="B39" s="33"/>
      <c r="C39" s="29"/>
      <c r="D39" s="54" t="s">
        <v>79</v>
      </c>
      <c r="E39" s="54"/>
      <c r="F39" s="54"/>
      <c r="G39" s="53">
        <f>O10</f>
        <v>350</v>
      </c>
      <c r="H39" s="53"/>
      <c r="I39" s="53"/>
      <c r="J39" s="53"/>
      <c r="K39" s="53"/>
      <c r="L39" s="53"/>
      <c r="M39" s="53"/>
      <c r="N39" s="53"/>
      <c r="O39" s="51">
        <f>G39/(G35+G36)</f>
        <v>1.25</v>
      </c>
      <c r="P39" s="51"/>
      <c r="Q39" s="51"/>
      <c r="R39" s="51"/>
      <c r="S39" s="51"/>
      <c r="T39" s="51"/>
      <c r="U39" s="51"/>
      <c r="V39" s="34"/>
      <c r="W39" s="34"/>
      <c r="X39" s="34"/>
      <c r="Y39" s="34"/>
      <c r="Z39" s="34"/>
      <c r="AA39" s="34"/>
      <c r="AB39" s="34"/>
      <c r="AC39" s="34"/>
      <c r="AD39" s="42"/>
    </row>
    <row r="40" spans="1:32" ht="20.100000000000001" customHeight="1" thickTop="1" thickBot="1" x14ac:dyDescent="0.25">
      <c r="A40" s="29"/>
      <c r="B40" s="33"/>
      <c r="C40" s="29"/>
      <c r="D40" s="54" t="s">
        <v>80</v>
      </c>
      <c r="E40" s="54"/>
      <c r="F40" s="54"/>
      <c r="G40" s="53">
        <f>S10</f>
        <v>355</v>
      </c>
      <c r="H40" s="53"/>
      <c r="I40" s="53"/>
      <c r="J40" s="53"/>
      <c r="K40" s="53"/>
      <c r="L40" s="53"/>
      <c r="M40" s="53"/>
      <c r="N40" s="53"/>
      <c r="O40" s="51">
        <f>G40/(G35+G36)</f>
        <v>1.2678571428571428</v>
      </c>
      <c r="P40" s="51"/>
      <c r="Q40" s="51"/>
      <c r="R40" s="51"/>
      <c r="S40" s="51"/>
      <c r="T40" s="51"/>
      <c r="U40" s="51"/>
      <c r="V40" s="34"/>
      <c r="W40" s="34"/>
      <c r="X40" s="34"/>
      <c r="Y40" s="34"/>
      <c r="Z40" s="34"/>
      <c r="AA40" s="34"/>
      <c r="AB40" s="34"/>
      <c r="AC40" s="34"/>
      <c r="AD40" s="42"/>
    </row>
    <row r="41" spans="1:32" ht="20.100000000000001" hidden="1" customHeight="1" x14ac:dyDescent="0.2">
      <c r="A41" s="29"/>
      <c r="B41" s="33"/>
      <c r="C41" s="29"/>
      <c r="D41" s="29"/>
      <c r="E41" s="29"/>
      <c r="F41" s="29"/>
      <c r="G41" s="43"/>
      <c r="H41" s="43"/>
      <c r="I41" s="43"/>
      <c r="J41" s="44">
        <f>100/O41*G62</f>
        <v>7.9838938555413659</v>
      </c>
      <c r="K41" s="44">
        <f>100/O41*(G35+G36)</f>
        <v>12.416631190577551</v>
      </c>
      <c r="L41" s="56">
        <f>100/O41*(G37+G38)</f>
        <v>48.336171420462613</v>
      </c>
      <c r="M41" s="56"/>
      <c r="N41" s="45"/>
      <c r="O41" s="55">
        <f>G35+G36+G37+G38+G39+G40+G62</f>
        <v>2255.04</v>
      </c>
      <c r="P41" s="55"/>
      <c r="Q41" s="46"/>
      <c r="R41" s="46"/>
      <c r="S41" s="46"/>
      <c r="T41" s="46"/>
      <c r="U41" s="46"/>
      <c r="V41" s="34"/>
      <c r="W41" s="34"/>
      <c r="X41" s="34"/>
      <c r="Y41" s="34"/>
      <c r="Z41" s="34"/>
      <c r="AA41" s="34"/>
      <c r="AB41" s="34"/>
      <c r="AC41" s="34"/>
      <c r="AD41" s="42"/>
    </row>
    <row r="42" spans="1:32" ht="20.100000000000001" customHeight="1" thickTop="1" thickBot="1" x14ac:dyDescent="0.25">
      <c r="A42" s="29"/>
      <c r="B42" s="41"/>
      <c r="C42" s="34"/>
      <c r="D42" s="63"/>
      <c r="E42" s="63"/>
      <c r="F42" s="63"/>
      <c r="G42" s="64"/>
      <c r="H42" s="64"/>
      <c r="I42" s="64"/>
      <c r="J42" s="64"/>
      <c r="K42" s="64"/>
      <c r="L42" s="64"/>
      <c r="M42" s="64"/>
      <c r="N42" s="64"/>
      <c r="O42" s="65"/>
      <c r="P42" s="65"/>
      <c r="Q42" s="65"/>
      <c r="R42" s="65"/>
      <c r="S42" s="65"/>
      <c r="T42" s="65"/>
      <c r="U42" s="65"/>
      <c r="V42" s="34"/>
      <c r="W42" s="34"/>
      <c r="X42" s="34"/>
      <c r="Y42" s="34"/>
      <c r="Z42" s="34"/>
      <c r="AA42" s="34"/>
      <c r="AB42" s="34"/>
      <c r="AC42" s="34"/>
      <c r="AD42" s="35"/>
      <c r="AE42" s="2"/>
    </row>
    <row r="43" spans="1:32" ht="20.100000000000001" customHeight="1" thickTop="1" thickBot="1" x14ac:dyDescent="0.25">
      <c r="A43" s="29"/>
      <c r="B43" s="58" t="s">
        <v>92</v>
      </c>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28"/>
    </row>
    <row r="44" spans="1:32" ht="16.5" thickTop="1" thickBot="1" x14ac:dyDescent="0.25">
      <c r="A44" s="29"/>
      <c r="B44" s="41"/>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5"/>
      <c r="AE44" s="2"/>
    </row>
    <row r="45" spans="1:32" ht="20.100000000000001" customHeight="1" thickTop="1" thickBot="1" x14ac:dyDescent="0.25">
      <c r="A45" s="29"/>
      <c r="B45" s="33"/>
      <c r="C45" s="29"/>
      <c r="D45" s="59" t="s">
        <v>7</v>
      </c>
      <c r="E45" s="59"/>
      <c r="F45" s="59"/>
      <c r="G45" s="59" t="s">
        <v>14</v>
      </c>
      <c r="H45" s="59"/>
      <c r="I45" s="59"/>
      <c r="J45" s="59"/>
      <c r="K45" s="59"/>
      <c r="L45" s="59"/>
      <c r="M45" s="59"/>
      <c r="N45" s="59"/>
      <c r="O45" s="59" t="s">
        <v>88</v>
      </c>
      <c r="P45" s="59"/>
      <c r="Q45" s="59"/>
      <c r="R45" s="59"/>
      <c r="S45" s="59"/>
      <c r="T45" s="59"/>
      <c r="U45" s="59"/>
      <c r="V45" s="59" t="s">
        <v>13</v>
      </c>
      <c r="W45" s="59"/>
      <c r="X45" s="59"/>
      <c r="Y45" s="59"/>
      <c r="Z45" s="59"/>
      <c r="AA45" s="59"/>
      <c r="AB45" s="34"/>
      <c r="AC45" s="34"/>
      <c r="AD45" s="42"/>
    </row>
    <row r="46" spans="1:32" ht="20.100000000000001" customHeight="1" thickTop="1" thickBot="1" x14ac:dyDescent="0.25">
      <c r="A46" s="29"/>
      <c r="B46" s="33"/>
      <c r="C46" s="29"/>
      <c r="D46" s="54" t="s">
        <v>75</v>
      </c>
      <c r="E46" s="54"/>
      <c r="F46" s="54"/>
      <c r="G46" s="52">
        <f t="shared" ref="G46:G51" si="0">O35</f>
        <v>0.5</v>
      </c>
      <c r="H46" s="52"/>
      <c r="I46" s="52"/>
      <c r="J46" s="52"/>
      <c r="K46" s="52"/>
      <c r="L46" s="52"/>
      <c r="M46" s="52"/>
      <c r="N46" s="52"/>
      <c r="O46" s="53">
        <f>W15</f>
        <v>1040</v>
      </c>
      <c r="P46" s="53"/>
      <c r="Q46" s="53"/>
      <c r="R46" s="53"/>
      <c r="S46" s="53"/>
      <c r="T46" s="53"/>
      <c r="U46" s="53"/>
      <c r="V46" s="51">
        <f t="shared" ref="V46:V51" si="1">(G46/O46)*$W$16</f>
        <v>0.5</v>
      </c>
      <c r="W46" s="51"/>
      <c r="X46" s="51"/>
      <c r="Y46" s="51"/>
      <c r="Z46" s="51"/>
      <c r="AA46" s="51"/>
      <c r="AB46" s="34"/>
      <c r="AC46" s="34"/>
      <c r="AD46" s="42"/>
      <c r="AF46" s="26"/>
    </row>
    <row r="47" spans="1:32" ht="20.100000000000001" customHeight="1" thickTop="1" thickBot="1" x14ac:dyDescent="0.25">
      <c r="A47" s="29"/>
      <c r="B47" s="33"/>
      <c r="C47" s="29"/>
      <c r="D47" s="54" t="s">
        <v>76</v>
      </c>
      <c r="E47" s="54"/>
      <c r="F47" s="54"/>
      <c r="G47" s="52">
        <f t="shared" si="0"/>
        <v>0.5</v>
      </c>
      <c r="H47" s="52"/>
      <c r="I47" s="52"/>
      <c r="J47" s="52"/>
      <c r="K47" s="52"/>
      <c r="L47" s="52"/>
      <c r="M47" s="52"/>
      <c r="N47" s="52"/>
      <c r="O47" s="53">
        <f>AA15</f>
        <v>1040</v>
      </c>
      <c r="P47" s="53"/>
      <c r="Q47" s="53"/>
      <c r="R47" s="53"/>
      <c r="S47" s="53"/>
      <c r="T47" s="53"/>
      <c r="U47" s="53"/>
      <c r="V47" s="51">
        <f t="shared" si="1"/>
        <v>0.5</v>
      </c>
      <c r="W47" s="51"/>
      <c r="X47" s="51"/>
      <c r="Y47" s="51"/>
      <c r="Z47" s="51"/>
      <c r="AA47" s="51"/>
      <c r="AB47" s="34"/>
      <c r="AC47" s="34"/>
      <c r="AD47" s="42"/>
      <c r="AF47" s="26"/>
    </row>
    <row r="48" spans="1:32" ht="20.100000000000001" customHeight="1" thickTop="1" thickBot="1" x14ac:dyDescent="0.25">
      <c r="A48" s="29"/>
      <c r="B48" s="33"/>
      <c r="C48" s="29"/>
      <c r="D48" s="54" t="s">
        <v>77</v>
      </c>
      <c r="E48" s="54"/>
      <c r="F48" s="54"/>
      <c r="G48" s="52">
        <f t="shared" si="0"/>
        <v>3.1785714285714284</v>
      </c>
      <c r="H48" s="52"/>
      <c r="I48" s="52"/>
      <c r="J48" s="52"/>
      <c r="K48" s="52"/>
      <c r="L48" s="52"/>
      <c r="M48" s="52"/>
      <c r="N48" s="52"/>
      <c r="O48" s="53">
        <f>G15</f>
        <v>1479</v>
      </c>
      <c r="P48" s="53"/>
      <c r="Q48" s="53"/>
      <c r="R48" s="53"/>
      <c r="S48" s="53"/>
      <c r="T48" s="53"/>
      <c r="U48" s="53"/>
      <c r="V48" s="51">
        <f t="shared" si="1"/>
        <v>2.2351009369264943</v>
      </c>
      <c r="W48" s="51"/>
      <c r="X48" s="51"/>
      <c r="Y48" s="51"/>
      <c r="Z48" s="51"/>
      <c r="AA48" s="51"/>
      <c r="AB48" s="34"/>
      <c r="AC48" s="34"/>
      <c r="AD48" s="42"/>
      <c r="AF48" s="26"/>
    </row>
    <row r="49" spans="1:34" ht="20.100000000000001" customHeight="1" thickTop="1" thickBot="1" x14ac:dyDescent="0.25">
      <c r="A49" s="29"/>
      <c r="B49" s="33"/>
      <c r="C49" s="29"/>
      <c r="D49" s="54" t="s">
        <v>78</v>
      </c>
      <c r="E49" s="54"/>
      <c r="F49" s="54"/>
      <c r="G49" s="52">
        <f t="shared" si="0"/>
        <v>0.7142857142857143</v>
      </c>
      <c r="H49" s="52"/>
      <c r="I49" s="52"/>
      <c r="J49" s="52"/>
      <c r="K49" s="52"/>
      <c r="L49" s="52"/>
      <c r="M49" s="52"/>
      <c r="N49" s="52"/>
      <c r="O49" s="53">
        <f>K15</f>
        <v>1520</v>
      </c>
      <c r="P49" s="53"/>
      <c r="Q49" s="53"/>
      <c r="R49" s="53"/>
      <c r="S49" s="53"/>
      <c r="T49" s="53"/>
      <c r="U49" s="53"/>
      <c r="V49" s="51">
        <f t="shared" si="1"/>
        <v>0.48872180451127822</v>
      </c>
      <c r="W49" s="51"/>
      <c r="X49" s="51"/>
      <c r="Y49" s="51"/>
      <c r="Z49" s="51"/>
      <c r="AA49" s="51"/>
      <c r="AB49" s="34"/>
      <c r="AC49" s="34"/>
      <c r="AD49" s="42"/>
      <c r="AF49" s="26"/>
    </row>
    <row r="50" spans="1:34" ht="20.100000000000001" customHeight="1" thickTop="1" thickBot="1" x14ac:dyDescent="0.25">
      <c r="A50" s="29"/>
      <c r="B50" s="33"/>
      <c r="C50" s="29"/>
      <c r="D50" s="54" t="s">
        <v>79</v>
      </c>
      <c r="E50" s="54"/>
      <c r="F50" s="54"/>
      <c r="G50" s="52">
        <f t="shared" si="0"/>
        <v>1.25</v>
      </c>
      <c r="H50" s="52"/>
      <c r="I50" s="52"/>
      <c r="J50" s="52"/>
      <c r="K50" s="52"/>
      <c r="L50" s="52"/>
      <c r="M50" s="52"/>
      <c r="N50" s="52"/>
      <c r="O50" s="53">
        <f>O15</f>
        <v>1129</v>
      </c>
      <c r="P50" s="53"/>
      <c r="Q50" s="53"/>
      <c r="R50" s="53"/>
      <c r="S50" s="53"/>
      <c r="T50" s="53"/>
      <c r="U50" s="53"/>
      <c r="V50" s="51">
        <f t="shared" si="1"/>
        <v>1.1514614703277237</v>
      </c>
      <c r="W50" s="51"/>
      <c r="X50" s="51"/>
      <c r="Y50" s="51"/>
      <c r="Z50" s="51"/>
      <c r="AA50" s="51"/>
      <c r="AB50" s="34"/>
      <c r="AC50" s="34"/>
      <c r="AD50" s="42"/>
      <c r="AF50" s="26"/>
    </row>
    <row r="51" spans="1:34" ht="20.100000000000001" customHeight="1" thickTop="1" thickBot="1" x14ac:dyDescent="0.25">
      <c r="A51" s="29"/>
      <c r="B51" s="33"/>
      <c r="C51" s="29"/>
      <c r="D51" s="54" t="s">
        <v>80</v>
      </c>
      <c r="E51" s="54"/>
      <c r="F51" s="54"/>
      <c r="G51" s="52">
        <f t="shared" si="0"/>
        <v>1.2678571428571428</v>
      </c>
      <c r="H51" s="52"/>
      <c r="I51" s="52"/>
      <c r="J51" s="52"/>
      <c r="K51" s="52"/>
      <c r="L51" s="52"/>
      <c r="M51" s="52"/>
      <c r="N51" s="52"/>
      <c r="O51" s="53">
        <f>S15</f>
        <v>1151</v>
      </c>
      <c r="P51" s="53"/>
      <c r="Q51" s="53"/>
      <c r="R51" s="53"/>
      <c r="S51" s="53"/>
      <c r="T51" s="53"/>
      <c r="U51" s="53"/>
      <c r="V51" s="51">
        <f t="shared" si="1"/>
        <v>1.1455876877249596</v>
      </c>
      <c r="W51" s="51"/>
      <c r="X51" s="51"/>
      <c r="Y51" s="51"/>
      <c r="Z51" s="51"/>
      <c r="AA51" s="51"/>
      <c r="AB51" s="34"/>
      <c r="AC51" s="34"/>
      <c r="AD51" s="42"/>
      <c r="AF51" s="26"/>
      <c r="AH51" s="3"/>
    </row>
    <row r="52" spans="1:34" ht="20.100000000000001" customHeight="1" thickTop="1" thickBot="1" x14ac:dyDescent="0.25">
      <c r="A52" s="29"/>
      <c r="B52" s="41"/>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5"/>
      <c r="AE52" s="2"/>
    </row>
    <row r="53" spans="1:34" ht="20.100000000000001" customHeight="1" thickTop="1" thickBot="1" x14ac:dyDescent="0.25">
      <c r="A53" s="29"/>
      <c r="B53" s="58" t="s">
        <v>15</v>
      </c>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28"/>
    </row>
    <row r="54" spans="1:34" ht="16.5" thickTop="1" thickBot="1" x14ac:dyDescent="0.25">
      <c r="A54" s="29"/>
      <c r="B54" s="41"/>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5"/>
      <c r="AE54" s="2"/>
    </row>
    <row r="55" spans="1:34" ht="20.100000000000001" customHeight="1" thickTop="1" thickBot="1" x14ac:dyDescent="0.25">
      <c r="A55" s="29"/>
      <c r="B55" s="33"/>
      <c r="C55" s="29"/>
      <c r="D55" s="59" t="s">
        <v>7</v>
      </c>
      <c r="E55" s="59"/>
      <c r="F55" s="59"/>
      <c r="G55" s="59" t="s">
        <v>12</v>
      </c>
      <c r="H55" s="59"/>
      <c r="I55" s="59"/>
      <c r="J55" s="59"/>
      <c r="K55" s="59"/>
      <c r="L55" s="59"/>
      <c r="M55" s="59"/>
      <c r="N55" s="59"/>
      <c r="O55" s="59" t="s">
        <v>87</v>
      </c>
      <c r="P55" s="59"/>
      <c r="Q55" s="59"/>
      <c r="R55" s="59"/>
      <c r="S55" s="59"/>
      <c r="T55" s="59"/>
      <c r="U55" s="59"/>
      <c r="V55" s="59" t="s">
        <v>81</v>
      </c>
      <c r="W55" s="59"/>
      <c r="X55" s="59"/>
      <c r="Y55" s="59"/>
      <c r="Z55" s="59"/>
      <c r="AA55" s="59"/>
      <c r="AB55" s="34"/>
      <c r="AC55" s="34"/>
      <c r="AD55" s="42"/>
    </row>
    <row r="56" spans="1:34" ht="20.100000000000001" customHeight="1" thickTop="1" thickBot="1" x14ac:dyDescent="0.25">
      <c r="A56" s="29"/>
      <c r="B56" s="33"/>
      <c r="C56" s="29"/>
      <c r="D56" s="54" t="s">
        <v>75</v>
      </c>
      <c r="E56" s="54"/>
      <c r="F56" s="54"/>
      <c r="G56" s="53">
        <f>W10</f>
        <v>140</v>
      </c>
      <c r="H56" s="53"/>
      <c r="I56" s="53"/>
      <c r="J56" s="53"/>
      <c r="K56" s="53"/>
      <c r="L56" s="53"/>
      <c r="M56" s="53"/>
      <c r="N56" s="53"/>
      <c r="O56" s="57">
        <f>W12</f>
        <v>2.9</v>
      </c>
      <c r="P56" s="57"/>
      <c r="Q56" s="57"/>
      <c r="R56" s="57"/>
      <c r="S56" s="57"/>
      <c r="T56" s="57"/>
      <c r="U56" s="57"/>
      <c r="V56" s="53">
        <f t="shared" ref="V56:V62" si="2">G56/O56</f>
        <v>48.275862068965516</v>
      </c>
      <c r="W56" s="53"/>
      <c r="X56" s="53"/>
      <c r="Y56" s="53"/>
      <c r="Z56" s="53"/>
      <c r="AA56" s="53"/>
      <c r="AB56" s="34"/>
      <c r="AC56" s="34"/>
      <c r="AD56" s="42"/>
    </row>
    <row r="57" spans="1:34" ht="20.100000000000001" customHeight="1" thickTop="1" thickBot="1" x14ac:dyDescent="0.25">
      <c r="A57" s="29"/>
      <c r="B57" s="33"/>
      <c r="C57" s="29"/>
      <c r="D57" s="54" t="s">
        <v>76</v>
      </c>
      <c r="E57" s="54"/>
      <c r="F57" s="54"/>
      <c r="G57" s="53">
        <f>AA10</f>
        <v>140</v>
      </c>
      <c r="H57" s="53"/>
      <c r="I57" s="53"/>
      <c r="J57" s="53"/>
      <c r="K57" s="53"/>
      <c r="L57" s="53"/>
      <c r="M57" s="53"/>
      <c r="N57" s="53"/>
      <c r="O57" s="57">
        <f>AA12</f>
        <v>2.9</v>
      </c>
      <c r="P57" s="57"/>
      <c r="Q57" s="57"/>
      <c r="R57" s="57"/>
      <c r="S57" s="57"/>
      <c r="T57" s="57"/>
      <c r="U57" s="57"/>
      <c r="V57" s="53">
        <f t="shared" si="2"/>
        <v>48.275862068965516</v>
      </c>
      <c r="W57" s="53"/>
      <c r="X57" s="53"/>
      <c r="Y57" s="53"/>
      <c r="Z57" s="53"/>
      <c r="AA57" s="53"/>
      <c r="AB57" s="34"/>
      <c r="AC57" s="34"/>
      <c r="AD57" s="42"/>
    </row>
    <row r="58" spans="1:34" ht="20.100000000000001" customHeight="1" thickTop="1" thickBot="1" x14ac:dyDescent="0.25">
      <c r="A58" s="29"/>
      <c r="B58" s="33"/>
      <c r="C58" s="29"/>
      <c r="D58" s="54" t="s">
        <v>77</v>
      </c>
      <c r="E58" s="54"/>
      <c r="F58" s="54"/>
      <c r="G58" s="53">
        <f>G10</f>
        <v>890</v>
      </c>
      <c r="H58" s="53"/>
      <c r="I58" s="53"/>
      <c r="J58" s="53"/>
      <c r="K58" s="53"/>
      <c r="L58" s="53"/>
      <c r="M58" s="53"/>
      <c r="N58" s="53"/>
      <c r="O58" s="57">
        <f>G12</f>
        <v>2.6030000000000002</v>
      </c>
      <c r="P58" s="57"/>
      <c r="Q58" s="57"/>
      <c r="R58" s="57"/>
      <c r="S58" s="57"/>
      <c r="T58" s="57"/>
      <c r="U58" s="57"/>
      <c r="V58" s="53">
        <f t="shared" si="2"/>
        <v>341.91317710334226</v>
      </c>
      <c r="W58" s="53"/>
      <c r="X58" s="53"/>
      <c r="Y58" s="53"/>
      <c r="Z58" s="53"/>
      <c r="AA58" s="53"/>
      <c r="AB58" s="34"/>
      <c r="AC58" s="34"/>
      <c r="AD58" s="42"/>
    </row>
    <row r="59" spans="1:34" ht="20.100000000000001" customHeight="1" thickTop="1" thickBot="1" x14ac:dyDescent="0.25">
      <c r="A59" s="29"/>
      <c r="B59" s="33"/>
      <c r="C59" s="29"/>
      <c r="D59" s="54" t="s">
        <v>78</v>
      </c>
      <c r="E59" s="54"/>
      <c r="F59" s="54"/>
      <c r="G59" s="53">
        <f>K10</f>
        <v>200</v>
      </c>
      <c r="H59" s="53"/>
      <c r="I59" s="53"/>
      <c r="J59" s="53"/>
      <c r="K59" s="53"/>
      <c r="L59" s="53"/>
      <c r="M59" s="53"/>
      <c r="N59" s="53"/>
      <c r="O59" s="57">
        <f>K12</f>
        <v>2.6589999999999998</v>
      </c>
      <c r="P59" s="57"/>
      <c r="Q59" s="57"/>
      <c r="R59" s="57"/>
      <c r="S59" s="57"/>
      <c r="T59" s="57"/>
      <c r="U59" s="57"/>
      <c r="V59" s="53">
        <f t="shared" si="2"/>
        <v>75.216246709289209</v>
      </c>
      <c r="W59" s="53"/>
      <c r="X59" s="53"/>
      <c r="Y59" s="53"/>
      <c r="Z59" s="53"/>
      <c r="AA59" s="53"/>
      <c r="AB59" s="34"/>
      <c r="AC59" s="34"/>
      <c r="AD59" s="42"/>
    </row>
    <row r="60" spans="1:34" ht="20.100000000000001" customHeight="1" thickTop="1" thickBot="1" x14ac:dyDescent="0.25">
      <c r="A60" s="29"/>
      <c r="B60" s="33"/>
      <c r="C60" s="29"/>
      <c r="D60" s="54" t="s">
        <v>79</v>
      </c>
      <c r="E60" s="54"/>
      <c r="F60" s="54"/>
      <c r="G60" s="53">
        <f>O10</f>
        <v>350</v>
      </c>
      <c r="H60" s="53"/>
      <c r="I60" s="53"/>
      <c r="J60" s="53"/>
      <c r="K60" s="53"/>
      <c r="L60" s="53"/>
      <c r="M60" s="53"/>
      <c r="N60" s="53"/>
      <c r="O60" s="57">
        <f>O12</f>
        <v>2.306</v>
      </c>
      <c r="P60" s="57"/>
      <c r="Q60" s="57"/>
      <c r="R60" s="57"/>
      <c r="S60" s="57"/>
      <c r="T60" s="57"/>
      <c r="U60" s="57"/>
      <c r="V60" s="53">
        <f t="shared" si="2"/>
        <v>151.77797051170859</v>
      </c>
      <c r="W60" s="53"/>
      <c r="X60" s="53"/>
      <c r="Y60" s="53"/>
      <c r="Z60" s="53"/>
      <c r="AA60" s="53"/>
      <c r="AB60" s="34"/>
      <c r="AC60" s="34"/>
      <c r="AD60" s="42"/>
    </row>
    <row r="61" spans="1:34" ht="20.100000000000001" customHeight="1" thickTop="1" thickBot="1" x14ac:dyDescent="0.25">
      <c r="A61" s="29"/>
      <c r="B61" s="33"/>
      <c r="C61" s="29"/>
      <c r="D61" s="54" t="s">
        <v>80</v>
      </c>
      <c r="E61" s="54"/>
      <c r="F61" s="54"/>
      <c r="G61" s="53">
        <f>S10</f>
        <v>355</v>
      </c>
      <c r="H61" s="53"/>
      <c r="I61" s="53"/>
      <c r="J61" s="53"/>
      <c r="K61" s="53"/>
      <c r="L61" s="53"/>
      <c r="M61" s="53"/>
      <c r="N61" s="53"/>
      <c r="O61" s="57">
        <f>S12</f>
        <v>2.3010000000000002</v>
      </c>
      <c r="P61" s="57"/>
      <c r="Q61" s="57"/>
      <c r="R61" s="57"/>
      <c r="S61" s="57"/>
      <c r="T61" s="57"/>
      <c r="U61" s="57"/>
      <c r="V61" s="53">
        <f t="shared" si="2"/>
        <v>154.28074750108647</v>
      </c>
      <c r="W61" s="53"/>
      <c r="X61" s="53"/>
      <c r="Y61" s="53"/>
      <c r="Z61" s="53"/>
      <c r="AA61" s="53"/>
      <c r="AB61" s="34"/>
      <c r="AC61" s="34"/>
      <c r="AD61" s="42"/>
    </row>
    <row r="62" spans="1:34" ht="20.100000000000001" customHeight="1" thickTop="1" thickBot="1" x14ac:dyDescent="0.25">
      <c r="A62" s="29"/>
      <c r="B62" s="33"/>
      <c r="C62" s="29"/>
      <c r="D62" s="54" t="s">
        <v>9</v>
      </c>
      <c r="E62" s="54"/>
      <c r="F62" s="54"/>
      <c r="G62" s="53">
        <f>V21*1000</f>
        <v>180.04000000000002</v>
      </c>
      <c r="H62" s="53"/>
      <c r="I62" s="53"/>
      <c r="J62" s="53"/>
      <c r="K62" s="53"/>
      <c r="L62" s="53"/>
      <c r="M62" s="53"/>
      <c r="N62" s="53"/>
      <c r="O62" s="57">
        <v>1</v>
      </c>
      <c r="P62" s="57"/>
      <c r="Q62" s="57"/>
      <c r="R62" s="57"/>
      <c r="S62" s="57"/>
      <c r="T62" s="57"/>
      <c r="U62" s="57"/>
      <c r="V62" s="53">
        <f t="shared" si="2"/>
        <v>180.04000000000002</v>
      </c>
      <c r="W62" s="53"/>
      <c r="X62" s="53"/>
      <c r="Y62" s="53"/>
      <c r="Z62" s="53"/>
      <c r="AA62" s="53"/>
      <c r="AB62" s="34"/>
      <c r="AC62" s="34"/>
      <c r="AD62" s="42"/>
    </row>
    <row r="63" spans="1:34" ht="20.100000000000001" customHeight="1" thickTop="1" thickBot="1" x14ac:dyDescent="0.25">
      <c r="A63" s="29"/>
      <c r="B63" s="33"/>
      <c r="C63" s="29"/>
      <c r="D63" s="73" t="s">
        <v>16</v>
      </c>
      <c r="E63" s="73"/>
      <c r="F63" s="73"/>
      <c r="G63" s="74">
        <f>SUM(G56:N62)</f>
        <v>2255.04</v>
      </c>
      <c r="H63" s="74"/>
      <c r="I63" s="74"/>
      <c r="J63" s="74"/>
      <c r="K63" s="74"/>
      <c r="L63" s="74"/>
      <c r="M63" s="74"/>
      <c r="N63" s="74"/>
      <c r="O63" s="75" t="s">
        <v>35</v>
      </c>
      <c r="P63" s="74"/>
      <c r="Q63" s="74"/>
      <c r="R63" s="74"/>
      <c r="S63" s="74"/>
      <c r="T63" s="74"/>
      <c r="U63" s="74"/>
      <c r="V63" s="74">
        <f>SUM(V56:AA62)</f>
        <v>999.77986596335768</v>
      </c>
      <c r="W63" s="74"/>
      <c r="X63" s="74"/>
      <c r="Y63" s="74"/>
      <c r="Z63" s="74"/>
      <c r="AA63" s="74"/>
      <c r="AB63" s="34"/>
      <c r="AC63" s="34"/>
      <c r="AD63" s="42"/>
    </row>
    <row r="64" spans="1:34" ht="20.100000000000001" customHeight="1" thickTop="1" thickBot="1" x14ac:dyDescent="0.25">
      <c r="A64" s="29"/>
      <c r="B64" s="41"/>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5"/>
      <c r="AE64" s="2"/>
    </row>
    <row r="65" spans="1:37" ht="20.100000000000001" customHeight="1" thickTop="1" thickBot="1" x14ac:dyDescent="0.25">
      <c r="A65" s="29"/>
      <c r="B65" s="58" t="s">
        <v>17</v>
      </c>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28"/>
      <c r="AF65" s="80"/>
      <c r="AG65" s="80"/>
      <c r="AH65" s="80"/>
      <c r="AI65" s="80"/>
      <c r="AJ65" s="80"/>
      <c r="AK65" s="80"/>
    </row>
    <row r="66" spans="1:37" ht="16.5" thickTop="1" thickBot="1" x14ac:dyDescent="0.25">
      <c r="A66" s="29"/>
      <c r="B66" s="41"/>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5"/>
      <c r="AE66" s="2"/>
      <c r="AF66" s="80"/>
      <c r="AG66" s="80"/>
      <c r="AH66" s="80"/>
      <c r="AI66" s="80"/>
      <c r="AJ66" s="80"/>
      <c r="AK66" s="80"/>
    </row>
    <row r="67" spans="1:37" ht="20.100000000000001" customHeight="1" thickTop="1" thickBot="1" x14ac:dyDescent="0.25">
      <c r="A67" s="29"/>
      <c r="B67" s="33"/>
      <c r="C67" s="29"/>
      <c r="D67" s="59" t="s">
        <v>7</v>
      </c>
      <c r="E67" s="59"/>
      <c r="F67" s="59" t="s">
        <v>12</v>
      </c>
      <c r="G67" s="59"/>
      <c r="H67" s="59"/>
      <c r="I67" s="59"/>
      <c r="J67" s="59"/>
      <c r="K67" s="59" t="s">
        <v>18</v>
      </c>
      <c r="L67" s="59"/>
      <c r="M67" s="59"/>
      <c r="N67" s="59"/>
      <c r="O67" s="59"/>
      <c r="P67" s="59"/>
      <c r="Q67" s="81" t="s">
        <v>19</v>
      </c>
      <c r="R67" s="81"/>
      <c r="S67" s="81"/>
      <c r="T67" s="81"/>
      <c r="U67" s="81"/>
      <c r="V67" s="81"/>
      <c r="W67" s="67" t="s">
        <v>20</v>
      </c>
      <c r="X67" s="67"/>
      <c r="Y67" s="67"/>
      <c r="Z67" s="67"/>
      <c r="AA67" s="67"/>
      <c r="AB67" s="34"/>
      <c r="AC67" s="34"/>
      <c r="AD67" s="42"/>
      <c r="AF67" s="78"/>
      <c r="AG67" s="78"/>
      <c r="AH67" s="79"/>
      <c r="AI67" s="79"/>
      <c r="AJ67" s="80"/>
      <c r="AK67" s="80"/>
    </row>
    <row r="68" spans="1:37" ht="16.5" thickTop="1" thickBot="1" x14ac:dyDescent="0.25">
      <c r="A68" s="29"/>
      <c r="B68" s="33"/>
      <c r="C68" s="29"/>
      <c r="D68" s="59"/>
      <c r="E68" s="59"/>
      <c r="F68" s="59"/>
      <c r="G68" s="59"/>
      <c r="H68" s="59"/>
      <c r="I68" s="59"/>
      <c r="J68" s="59"/>
      <c r="K68" s="59"/>
      <c r="L68" s="59"/>
      <c r="M68" s="59"/>
      <c r="N68" s="59"/>
      <c r="O68" s="59"/>
      <c r="P68" s="59"/>
      <c r="Q68" s="81"/>
      <c r="R68" s="81"/>
      <c r="S68" s="81"/>
      <c r="T68" s="81"/>
      <c r="U68" s="81"/>
      <c r="V68" s="81"/>
      <c r="W68" s="67" t="s">
        <v>21</v>
      </c>
      <c r="X68" s="67"/>
      <c r="Y68" s="67"/>
      <c r="Z68" s="67"/>
      <c r="AA68" s="83">
        <v>15</v>
      </c>
      <c r="AB68" s="34"/>
      <c r="AC68" s="34"/>
      <c r="AD68" s="42"/>
      <c r="AF68" s="78"/>
      <c r="AG68" s="78"/>
      <c r="AH68" s="79"/>
      <c r="AI68" s="79"/>
      <c r="AJ68" s="80"/>
      <c r="AK68" s="80"/>
    </row>
    <row r="69" spans="1:37" ht="20.100000000000001" customHeight="1" thickTop="1" thickBot="1" x14ac:dyDescent="0.25">
      <c r="A69" s="29"/>
      <c r="B69" s="33"/>
      <c r="C69" s="29"/>
      <c r="D69" s="54" t="s">
        <v>82</v>
      </c>
      <c r="E69" s="54"/>
      <c r="F69" s="53">
        <f>G56</f>
        <v>140</v>
      </c>
      <c r="G69" s="53"/>
      <c r="H69" s="53"/>
      <c r="I69" s="53"/>
      <c r="J69" s="53"/>
      <c r="K69" s="57">
        <f>F69/50</f>
        <v>2.8</v>
      </c>
      <c r="L69" s="57"/>
      <c r="M69" s="57"/>
      <c r="N69" s="57"/>
      <c r="O69" s="57"/>
      <c r="P69" s="57"/>
      <c r="Q69" s="57">
        <f>K69/(K69+K70)</f>
        <v>0.5</v>
      </c>
      <c r="R69" s="57"/>
      <c r="S69" s="57"/>
      <c r="T69" s="57"/>
      <c r="U69" s="57"/>
      <c r="V69" s="57"/>
      <c r="W69" s="57">
        <f>Q69</f>
        <v>0.5</v>
      </c>
      <c r="X69" s="57"/>
      <c r="Y69" s="57"/>
      <c r="Z69" s="57"/>
      <c r="AA69" s="57"/>
      <c r="AB69" s="34"/>
      <c r="AC69" s="34"/>
      <c r="AD69" s="42"/>
      <c r="AF69" s="78"/>
      <c r="AG69" s="78"/>
      <c r="AH69" s="79"/>
      <c r="AI69" s="79"/>
      <c r="AJ69" s="79"/>
      <c r="AK69" s="79"/>
    </row>
    <row r="70" spans="1:37" ht="20.100000000000001" customHeight="1" thickTop="1" thickBot="1" x14ac:dyDescent="0.25">
      <c r="A70" s="29"/>
      <c r="B70" s="33"/>
      <c r="C70" s="29"/>
      <c r="D70" s="54" t="s">
        <v>83</v>
      </c>
      <c r="E70" s="54"/>
      <c r="F70" s="53">
        <f t="shared" ref="F70:F75" si="3">G57</f>
        <v>140</v>
      </c>
      <c r="G70" s="53"/>
      <c r="H70" s="53"/>
      <c r="I70" s="53"/>
      <c r="J70" s="53"/>
      <c r="K70" s="57">
        <f>F70/50</f>
        <v>2.8</v>
      </c>
      <c r="L70" s="57"/>
      <c r="M70" s="57"/>
      <c r="N70" s="57"/>
      <c r="O70" s="57"/>
      <c r="P70" s="57"/>
      <c r="Q70" s="57">
        <f>K70/(K69+K70)</f>
        <v>0.5</v>
      </c>
      <c r="R70" s="57"/>
      <c r="S70" s="57"/>
      <c r="T70" s="57"/>
      <c r="U70" s="57"/>
      <c r="V70" s="57"/>
      <c r="W70" s="57">
        <f>Q70</f>
        <v>0.5</v>
      </c>
      <c r="X70" s="57"/>
      <c r="Y70" s="57"/>
      <c r="Z70" s="57"/>
      <c r="AA70" s="57"/>
      <c r="AB70" s="34"/>
      <c r="AC70" s="34"/>
      <c r="AD70" s="42"/>
      <c r="AF70" s="24"/>
      <c r="AG70" s="24"/>
      <c r="AH70" s="25"/>
      <c r="AI70" s="25"/>
      <c r="AJ70" s="79"/>
      <c r="AK70" s="79"/>
    </row>
    <row r="71" spans="1:37" ht="20.100000000000001" customHeight="1" thickTop="1" thickBot="1" x14ac:dyDescent="0.25">
      <c r="A71" s="29"/>
      <c r="B71" s="33"/>
      <c r="C71" s="29"/>
      <c r="D71" s="54" t="s">
        <v>77</v>
      </c>
      <c r="E71" s="54"/>
      <c r="F71" s="53">
        <f t="shared" si="3"/>
        <v>890</v>
      </c>
      <c r="G71" s="53"/>
      <c r="H71" s="53"/>
      <c r="I71" s="53"/>
      <c r="J71" s="53"/>
      <c r="K71" s="57">
        <f>F71/G15</f>
        <v>0.60175794455713316</v>
      </c>
      <c r="L71" s="57"/>
      <c r="M71" s="57"/>
      <c r="N71" s="57"/>
      <c r="O71" s="57"/>
      <c r="P71" s="57"/>
      <c r="Q71" s="57">
        <f>K71/(K69+K70)</f>
        <v>0.10745677581377379</v>
      </c>
      <c r="R71" s="57"/>
      <c r="S71" s="57"/>
      <c r="T71" s="57"/>
      <c r="U71" s="57"/>
      <c r="V71" s="57"/>
      <c r="W71" s="57">
        <f>Q71/($AA$68/1000)</f>
        <v>7.1637850542515862</v>
      </c>
      <c r="X71" s="57"/>
      <c r="Y71" s="57"/>
      <c r="Z71" s="57"/>
      <c r="AA71" s="57"/>
      <c r="AB71" s="34"/>
      <c r="AC71" s="34"/>
      <c r="AD71" s="42"/>
      <c r="AF71" s="24"/>
      <c r="AG71" s="24"/>
      <c r="AH71" s="25"/>
      <c r="AI71" s="25"/>
      <c r="AJ71" s="79"/>
      <c r="AK71" s="79"/>
    </row>
    <row r="72" spans="1:37" ht="20.100000000000001" customHeight="1" thickTop="1" thickBot="1" x14ac:dyDescent="0.25">
      <c r="A72" s="29"/>
      <c r="B72" s="33"/>
      <c r="C72" s="29"/>
      <c r="D72" s="54" t="s">
        <v>78</v>
      </c>
      <c r="E72" s="54"/>
      <c r="F72" s="53">
        <f t="shared" si="3"/>
        <v>200</v>
      </c>
      <c r="G72" s="53"/>
      <c r="H72" s="53"/>
      <c r="I72" s="53"/>
      <c r="J72" s="53"/>
      <c r="K72" s="57">
        <f>F72/K15</f>
        <v>0.13157894736842105</v>
      </c>
      <c r="L72" s="57"/>
      <c r="M72" s="57"/>
      <c r="N72" s="57"/>
      <c r="O72" s="57"/>
      <c r="P72" s="57"/>
      <c r="Q72" s="57">
        <f>K72/(K69+K70)</f>
        <v>2.3496240601503758E-2</v>
      </c>
      <c r="R72" s="57"/>
      <c r="S72" s="57"/>
      <c r="T72" s="57"/>
      <c r="U72" s="57"/>
      <c r="V72" s="57"/>
      <c r="W72" s="57">
        <f>Q72/($AA$68/1000)</f>
        <v>1.5664160401002507</v>
      </c>
      <c r="X72" s="57"/>
      <c r="Y72" s="57"/>
      <c r="Z72" s="57"/>
      <c r="AA72" s="57"/>
      <c r="AB72" s="34"/>
      <c r="AC72" s="34"/>
      <c r="AD72" s="42"/>
      <c r="AF72" s="24"/>
      <c r="AG72" s="24"/>
      <c r="AH72" s="25"/>
      <c r="AI72" s="25"/>
      <c r="AJ72" s="79"/>
      <c r="AK72" s="79"/>
    </row>
    <row r="73" spans="1:37" ht="20.100000000000001" customHeight="1" thickTop="1" thickBot="1" x14ac:dyDescent="0.25">
      <c r="A73" s="29"/>
      <c r="B73" s="33"/>
      <c r="C73" s="29"/>
      <c r="D73" s="54" t="s">
        <v>79</v>
      </c>
      <c r="E73" s="54"/>
      <c r="F73" s="53">
        <f t="shared" si="3"/>
        <v>350</v>
      </c>
      <c r="G73" s="53"/>
      <c r="H73" s="53"/>
      <c r="I73" s="53"/>
      <c r="J73" s="53"/>
      <c r="K73" s="57">
        <f>F73/O15</f>
        <v>0.3100088573959256</v>
      </c>
      <c r="L73" s="57"/>
      <c r="M73" s="57"/>
      <c r="N73" s="57"/>
      <c r="O73" s="57"/>
      <c r="P73" s="57"/>
      <c r="Q73" s="57">
        <f>K73/(K69+K70)</f>
        <v>5.535872453498672E-2</v>
      </c>
      <c r="R73" s="57"/>
      <c r="S73" s="57"/>
      <c r="T73" s="57"/>
      <c r="U73" s="57"/>
      <c r="V73" s="57"/>
      <c r="W73" s="57">
        <f>Q73/($AA$68/1000)</f>
        <v>3.6905816356657812</v>
      </c>
      <c r="X73" s="57"/>
      <c r="Y73" s="57"/>
      <c r="Z73" s="57"/>
      <c r="AA73" s="57"/>
      <c r="AB73" s="34"/>
      <c r="AC73" s="34"/>
      <c r="AD73" s="42"/>
      <c r="AF73" s="78"/>
      <c r="AG73" s="78"/>
      <c r="AH73" s="79"/>
      <c r="AI73" s="79"/>
      <c r="AJ73" s="79"/>
      <c r="AK73" s="79"/>
    </row>
    <row r="74" spans="1:37" ht="20.100000000000001" customHeight="1" thickTop="1" thickBot="1" x14ac:dyDescent="0.25">
      <c r="A74" s="29"/>
      <c r="B74" s="33"/>
      <c r="C74" s="29"/>
      <c r="D74" s="54" t="s">
        <v>80</v>
      </c>
      <c r="E74" s="54"/>
      <c r="F74" s="53">
        <f t="shared" si="3"/>
        <v>355</v>
      </c>
      <c r="G74" s="53"/>
      <c r="H74" s="53"/>
      <c r="I74" s="53"/>
      <c r="J74" s="53"/>
      <c r="K74" s="57">
        <f>F74/S15</f>
        <v>0.30842745438748914</v>
      </c>
      <c r="L74" s="57"/>
      <c r="M74" s="57"/>
      <c r="N74" s="57"/>
      <c r="O74" s="57"/>
      <c r="P74" s="57"/>
      <c r="Q74" s="57">
        <f>K74/(K69+K70)</f>
        <v>5.5076331140623068E-2</v>
      </c>
      <c r="R74" s="57"/>
      <c r="S74" s="57"/>
      <c r="T74" s="57"/>
      <c r="U74" s="57"/>
      <c r="V74" s="57"/>
      <c r="W74" s="57">
        <f t="shared" ref="W74:W75" si="4">Q74/($AA$68/1000)</f>
        <v>3.6717554093748714</v>
      </c>
      <c r="X74" s="57"/>
      <c r="Y74" s="57"/>
      <c r="Z74" s="57"/>
      <c r="AA74" s="57"/>
      <c r="AB74" s="34"/>
      <c r="AC74" s="34"/>
      <c r="AD74" s="42"/>
      <c r="AF74" s="24"/>
      <c r="AG74" s="24"/>
      <c r="AH74" s="24"/>
      <c r="AI74" s="24"/>
      <c r="AJ74" s="24"/>
      <c r="AK74" s="24"/>
    </row>
    <row r="75" spans="1:37" ht="20.100000000000001" customHeight="1" thickTop="1" thickBot="1" x14ac:dyDescent="0.25">
      <c r="A75" s="29"/>
      <c r="B75" s="33"/>
      <c r="C75" s="29"/>
      <c r="D75" s="54" t="s">
        <v>9</v>
      </c>
      <c r="E75" s="54"/>
      <c r="F75" s="53">
        <f t="shared" si="3"/>
        <v>180.04000000000002</v>
      </c>
      <c r="G75" s="53"/>
      <c r="H75" s="53"/>
      <c r="I75" s="53"/>
      <c r="J75" s="53"/>
      <c r="K75" s="57">
        <f>V62/1000</f>
        <v>0.18004000000000003</v>
      </c>
      <c r="L75" s="57"/>
      <c r="M75" s="57"/>
      <c r="N75" s="57"/>
      <c r="O75" s="57"/>
      <c r="P75" s="57"/>
      <c r="Q75" s="57">
        <f>K75/(K69+K70)</f>
        <v>3.2150000000000005E-2</v>
      </c>
      <c r="R75" s="57"/>
      <c r="S75" s="57"/>
      <c r="T75" s="57"/>
      <c r="U75" s="57"/>
      <c r="V75" s="57"/>
      <c r="W75" s="57">
        <f t="shared" si="4"/>
        <v>2.1433333333333335</v>
      </c>
      <c r="X75" s="57"/>
      <c r="Y75" s="57"/>
      <c r="Z75" s="57"/>
      <c r="AA75" s="57"/>
      <c r="AB75" s="34"/>
      <c r="AC75" s="34"/>
      <c r="AD75" s="42"/>
      <c r="AF75" s="24"/>
      <c r="AG75" s="24"/>
      <c r="AH75" s="25"/>
      <c r="AI75" s="24"/>
      <c r="AJ75" s="24"/>
      <c r="AK75" s="24"/>
    </row>
    <row r="76" spans="1:37" ht="20.100000000000001" customHeight="1" thickTop="1" thickBot="1" x14ac:dyDescent="0.25">
      <c r="A76" s="29"/>
      <c r="B76" s="33"/>
      <c r="C76" s="29"/>
      <c r="D76" s="73" t="s">
        <v>16</v>
      </c>
      <c r="E76" s="73"/>
      <c r="F76" s="74">
        <f>SUM(F69:I75)</f>
        <v>2255.04</v>
      </c>
      <c r="G76" s="74"/>
      <c r="H76" s="74"/>
      <c r="I76" s="74"/>
      <c r="J76" s="74"/>
      <c r="K76" s="75" t="s">
        <v>35</v>
      </c>
      <c r="L76" s="74"/>
      <c r="M76" s="74"/>
      <c r="N76" s="74"/>
      <c r="O76" s="74"/>
      <c r="P76" s="74"/>
      <c r="Q76" s="75" t="s">
        <v>35</v>
      </c>
      <c r="R76" s="74"/>
      <c r="S76" s="74"/>
      <c r="T76" s="74"/>
      <c r="U76" s="74"/>
      <c r="V76" s="74"/>
      <c r="W76" s="75" t="s">
        <v>35</v>
      </c>
      <c r="X76" s="74"/>
      <c r="Y76" s="74"/>
      <c r="Z76" s="74"/>
      <c r="AA76" s="74"/>
      <c r="AB76" s="34"/>
      <c r="AC76" s="34"/>
      <c r="AD76" s="42"/>
      <c r="AF76" s="24"/>
      <c r="AG76" s="24"/>
      <c r="AH76" s="24"/>
      <c r="AI76" s="24"/>
      <c r="AJ76" s="24"/>
      <c r="AK76" s="24"/>
    </row>
    <row r="77" spans="1:37" ht="33" customHeight="1" thickTop="1" thickBot="1" x14ac:dyDescent="0.25">
      <c r="A77" s="29"/>
      <c r="B77" s="33"/>
      <c r="C77" s="29"/>
      <c r="D77" s="73" t="s">
        <v>22</v>
      </c>
      <c r="E77" s="73"/>
      <c r="F77" s="67" t="s">
        <v>84</v>
      </c>
      <c r="G77" s="67"/>
      <c r="H77" s="67"/>
      <c r="I77" s="67"/>
      <c r="J77" s="67"/>
      <c r="K77" s="77">
        <v>3.0000000000000001E-3</v>
      </c>
      <c r="L77" s="77"/>
      <c r="M77" s="76">
        <f>((F69+F70)*K77)*1000</f>
        <v>840</v>
      </c>
      <c r="N77" s="76"/>
      <c r="O77" s="76"/>
      <c r="P77" s="76"/>
      <c r="Q77" s="67" t="s">
        <v>85</v>
      </c>
      <c r="R77" s="67"/>
      <c r="S77" s="67"/>
      <c r="T77" s="67"/>
      <c r="U77" s="77">
        <v>4.0000000000000001E-3</v>
      </c>
      <c r="V77" s="77"/>
      <c r="W77" s="76">
        <f>((F69+F70)*U77)*1000</f>
        <v>1120</v>
      </c>
      <c r="X77" s="76"/>
      <c r="Y77" s="76"/>
      <c r="Z77" s="76"/>
      <c r="AA77" s="76"/>
      <c r="AB77" s="34"/>
      <c r="AC77" s="34"/>
      <c r="AD77" s="42"/>
      <c r="AF77" s="23"/>
      <c r="AG77" s="6"/>
      <c r="AH77" s="24"/>
      <c r="AI77" s="24"/>
      <c r="AJ77" s="24"/>
      <c r="AK77" s="24"/>
    </row>
    <row r="78" spans="1:37" ht="28.5" customHeight="1" thickTop="1" x14ac:dyDescent="0.2">
      <c r="A78" s="29"/>
      <c r="B78" s="33"/>
      <c r="C78" s="29"/>
      <c r="D78" s="29"/>
      <c r="E78" s="64"/>
      <c r="F78" s="64"/>
      <c r="G78" s="64"/>
      <c r="H78" s="63"/>
      <c r="I78" s="63"/>
      <c r="J78" s="63"/>
      <c r="K78" s="64"/>
      <c r="L78" s="64"/>
      <c r="M78" s="64"/>
      <c r="N78" s="63"/>
      <c r="O78" s="63"/>
      <c r="P78" s="63"/>
      <c r="Q78" s="64"/>
      <c r="R78" s="64"/>
      <c r="S78" s="64"/>
      <c r="T78" s="63"/>
      <c r="U78" s="63"/>
      <c r="V78" s="63"/>
      <c r="W78" s="64"/>
      <c r="X78" s="64"/>
      <c r="Y78" s="64"/>
      <c r="Z78" s="29"/>
      <c r="AA78" s="29"/>
      <c r="AB78" s="29"/>
      <c r="AC78" s="29"/>
      <c r="AD78" s="42"/>
    </row>
    <row r="79" spans="1:37" x14ac:dyDescent="0.2">
      <c r="A79" s="29"/>
      <c r="B79" s="33"/>
      <c r="C79" s="29"/>
      <c r="D79" s="29"/>
      <c r="E79" s="64"/>
      <c r="F79" s="64"/>
      <c r="G79" s="64"/>
      <c r="H79" s="63"/>
      <c r="I79" s="63"/>
      <c r="J79" s="63"/>
      <c r="K79" s="64"/>
      <c r="L79" s="64"/>
      <c r="M79" s="64"/>
      <c r="N79" s="63"/>
      <c r="O79" s="63"/>
      <c r="P79" s="63"/>
      <c r="Q79" s="64"/>
      <c r="R79" s="64"/>
      <c r="S79" s="64"/>
      <c r="T79" s="63"/>
      <c r="U79" s="63"/>
      <c r="V79" s="63"/>
      <c r="W79" s="64"/>
      <c r="X79" s="64"/>
      <c r="Y79" s="64"/>
      <c r="Z79" s="29"/>
      <c r="AA79" s="29"/>
      <c r="AB79" s="29"/>
      <c r="AC79" s="29"/>
      <c r="AD79" s="42"/>
    </row>
    <row r="80" spans="1:37" x14ac:dyDescent="0.2">
      <c r="A80" s="29"/>
      <c r="B80" s="33"/>
      <c r="C80" s="29"/>
      <c r="D80" s="47"/>
      <c r="E80" s="64"/>
      <c r="F80" s="64"/>
      <c r="G80" s="64"/>
      <c r="H80" s="63"/>
      <c r="I80" s="63"/>
      <c r="J80" s="63"/>
      <c r="K80" s="64"/>
      <c r="L80" s="64"/>
      <c r="M80" s="64"/>
      <c r="N80" s="63"/>
      <c r="O80" s="63"/>
      <c r="P80" s="63"/>
      <c r="Q80" s="64"/>
      <c r="R80" s="64"/>
      <c r="S80" s="64"/>
      <c r="T80" s="63"/>
      <c r="U80" s="63"/>
      <c r="V80" s="63"/>
      <c r="W80" s="64"/>
      <c r="X80" s="64"/>
      <c r="Y80" s="64"/>
      <c r="Z80" s="29"/>
      <c r="AA80" s="29"/>
      <c r="AB80" s="29"/>
      <c r="AC80" s="29"/>
      <c r="AD80" s="42"/>
    </row>
    <row r="81" spans="1:30" x14ac:dyDescent="0.2">
      <c r="A81" s="29"/>
      <c r="B81" s="33"/>
      <c r="C81" s="29"/>
      <c r="D81" s="29"/>
      <c r="E81" s="64"/>
      <c r="F81" s="64"/>
      <c r="G81" s="64"/>
      <c r="H81" s="63"/>
      <c r="I81" s="63"/>
      <c r="J81" s="63"/>
      <c r="K81" s="64"/>
      <c r="L81" s="64"/>
      <c r="M81" s="64"/>
      <c r="N81" s="63"/>
      <c r="O81" s="63"/>
      <c r="P81" s="63"/>
      <c r="Q81" s="64"/>
      <c r="R81" s="64"/>
      <c r="S81" s="64"/>
      <c r="T81" s="63"/>
      <c r="U81" s="63"/>
      <c r="V81" s="63"/>
      <c r="W81" s="64"/>
      <c r="X81" s="64"/>
      <c r="Y81" s="64"/>
      <c r="Z81" s="29"/>
      <c r="AA81" s="29"/>
      <c r="AB81" s="29"/>
      <c r="AC81" s="29"/>
      <c r="AD81" s="42"/>
    </row>
    <row r="82" spans="1:30" x14ac:dyDescent="0.2">
      <c r="A82" s="29"/>
      <c r="B82" s="33"/>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42"/>
    </row>
    <row r="83" spans="1:30" ht="12" customHeight="1" x14ac:dyDescent="0.2">
      <c r="A83" s="29"/>
      <c r="B83" s="33"/>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42"/>
    </row>
    <row r="84" spans="1:30" x14ac:dyDescent="0.2">
      <c r="A84" s="29"/>
      <c r="B84" s="33"/>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42"/>
    </row>
    <row r="85" spans="1:30" x14ac:dyDescent="0.2">
      <c r="A85" s="29"/>
      <c r="B85" s="33"/>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42"/>
    </row>
    <row r="86" spans="1:30" x14ac:dyDescent="0.2">
      <c r="A86" s="29"/>
      <c r="B86" s="33"/>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42"/>
    </row>
    <row r="87" spans="1:30" x14ac:dyDescent="0.2">
      <c r="A87" s="29"/>
      <c r="B87" s="33"/>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42"/>
    </row>
    <row r="88" spans="1:30" x14ac:dyDescent="0.2">
      <c r="A88" s="29"/>
      <c r="B88" s="33"/>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42"/>
    </row>
    <row r="89" spans="1:30" ht="15" thickBot="1" x14ac:dyDescent="0.25">
      <c r="A89" s="29"/>
      <c r="B89" s="48"/>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50"/>
    </row>
  </sheetData>
  <sheetProtection algorithmName="SHA-512" hashValue="aI2Fxx1G9sTmyAAG8aqvFb01FGrQNEPyVwvBS5QAAwPvTSwauwRGBFzn+psWUQL40o3enclhw17iwd3/dE+I8w==" saltValue="acHjiQWrpWQOaWAvsxfqrg==" spinCount="100000" sheet="1" objects="1" scenarios="1"/>
  <mergeCells count="290">
    <mergeCell ref="D3:G3"/>
    <mergeCell ref="K3:P3"/>
    <mergeCell ref="G7:J7"/>
    <mergeCell ref="K7:N7"/>
    <mergeCell ref="O7:R7"/>
    <mergeCell ref="P4:S4"/>
    <mergeCell ref="G10:J10"/>
    <mergeCell ref="K10:N10"/>
    <mergeCell ref="O10:R10"/>
    <mergeCell ref="G8:J8"/>
    <mergeCell ref="K8:N8"/>
    <mergeCell ref="O8:R8"/>
    <mergeCell ref="G9:J9"/>
    <mergeCell ref="K9:N9"/>
    <mergeCell ref="O9:R9"/>
    <mergeCell ref="S7:V7"/>
    <mergeCell ref="S8:V8"/>
    <mergeCell ref="S9:V9"/>
    <mergeCell ref="S10:V10"/>
    <mergeCell ref="G14:J14"/>
    <mergeCell ref="K14:N14"/>
    <mergeCell ref="O14:R14"/>
    <mergeCell ref="G15:J15"/>
    <mergeCell ref="K15:N15"/>
    <mergeCell ref="O15:R15"/>
    <mergeCell ref="AA14:AD14"/>
    <mergeCell ref="W13:AD13"/>
    <mergeCell ref="G11:J11"/>
    <mergeCell ref="K11:N11"/>
    <mergeCell ref="O11:R11"/>
    <mergeCell ref="G12:J12"/>
    <mergeCell ref="K12:N12"/>
    <mergeCell ref="O12:R12"/>
    <mergeCell ref="S12:V12"/>
    <mergeCell ref="AA12:AD12"/>
    <mergeCell ref="S11:V11"/>
    <mergeCell ref="S14:V14"/>
    <mergeCell ref="S15:V15"/>
    <mergeCell ref="AA11:AD11"/>
    <mergeCell ref="D22:F22"/>
    <mergeCell ref="V22:AA22"/>
    <mergeCell ref="D23:F23"/>
    <mergeCell ref="V23:AA23"/>
    <mergeCell ref="D27:F27"/>
    <mergeCell ref="G27:U27"/>
    <mergeCell ref="V27:AA27"/>
    <mergeCell ref="B25:AD25"/>
    <mergeCell ref="D19:F19"/>
    <mergeCell ref="G19:U19"/>
    <mergeCell ref="V19:AA19"/>
    <mergeCell ref="D20:F20"/>
    <mergeCell ref="V20:AA20"/>
    <mergeCell ref="D21:F21"/>
    <mergeCell ref="V21:AA21"/>
    <mergeCell ref="D28:F28"/>
    <mergeCell ref="V28:AA28"/>
    <mergeCell ref="D29:F29"/>
    <mergeCell ref="V29:AA29"/>
    <mergeCell ref="D30:F30"/>
    <mergeCell ref="V30:AA30"/>
    <mergeCell ref="G28:U28"/>
    <mergeCell ref="G29:U29"/>
    <mergeCell ref="G30:U30"/>
    <mergeCell ref="V45:AA45"/>
    <mergeCell ref="D46:F46"/>
    <mergeCell ref="G46:N46"/>
    <mergeCell ref="O46:U46"/>
    <mergeCell ref="V46:AA46"/>
    <mergeCell ref="D34:F34"/>
    <mergeCell ref="G34:N34"/>
    <mergeCell ref="O34:U34"/>
    <mergeCell ref="D35:F35"/>
    <mergeCell ref="G35:N35"/>
    <mergeCell ref="O35:U35"/>
    <mergeCell ref="D39:F39"/>
    <mergeCell ref="G39:N39"/>
    <mergeCell ref="O39:U39"/>
    <mergeCell ref="V55:AA55"/>
    <mergeCell ref="D56:F56"/>
    <mergeCell ref="G56:N56"/>
    <mergeCell ref="O56:U56"/>
    <mergeCell ref="V56:AA56"/>
    <mergeCell ref="D51:F51"/>
    <mergeCell ref="G51:N51"/>
    <mergeCell ref="O51:U51"/>
    <mergeCell ref="V51:AA51"/>
    <mergeCell ref="D62:F62"/>
    <mergeCell ref="G62:N62"/>
    <mergeCell ref="O62:U62"/>
    <mergeCell ref="V62:AA62"/>
    <mergeCell ref="D63:F63"/>
    <mergeCell ref="G63:N63"/>
    <mergeCell ref="O63:U63"/>
    <mergeCell ref="V63:AA63"/>
    <mergeCell ref="D57:F57"/>
    <mergeCell ref="G57:N57"/>
    <mergeCell ref="O57:U57"/>
    <mergeCell ref="V57:AA57"/>
    <mergeCell ref="D58:F58"/>
    <mergeCell ref="D59:F59"/>
    <mergeCell ref="V58:AA58"/>
    <mergeCell ref="G59:N59"/>
    <mergeCell ref="O59:U59"/>
    <mergeCell ref="V59:AA59"/>
    <mergeCell ref="G60:N60"/>
    <mergeCell ref="O60:U60"/>
    <mergeCell ref="D60:F60"/>
    <mergeCell ref="D61:F61"/>
    <mergeCell ref="AF65:AG66"/>
    <mergeCell ref="AH65:AI66"/>
    <mergeCell ref="AJ65:AK66"/>
    <mergeCell ref="D67:E68"/>
    <mergeCell ref="F67:J68"/>
    <mergeCell ref="K67:P68"/>
    <mergeCell ref="Q67:V68"/>
    <mergeCell ref="W67:AA67"/>
    <mergeCell ref="AF67:AG67"/>
    <mergeCell ref="AH67:AI67"/>
    <mergeCell ref="AK69:AK73"/>
    <mergeCell ref="D73:E73"/>
    <mergeCell ref="F73:J73"/>
    <mergeCell ref="K73:P73"/>
    <mergeCell ref="Q73:V73"/>
    <mergeCell ref="W73:AA73"/>
    <mergeCell ref="AF73:AG73"/>
    <mergeCell ref="AJ67:AJ68"/>
    <mergeCell ref="AK67:AK68"/>
    <mergeCell ref="W68:Z68"/>
    <mergeCell ref="AF68:AG68"/>
    <mergeCell ref="AH68:AI68"/>
    <mergeCell ref="D69:E69"/>
    <mergeCell ref="F69:J69"/>
    <mergeCell ref="K69:P69"/>
    <mergeCell ref="Q69:V69"/>
    <mergeCell ref="W69:AA69"/>
    <mergeCell ref="AH73:AI73"/>
    <mergeCell ref="D74:E74"/>
    <mergeCell ref="F74:J74"/>
    <mergeCell ref="K74:P74"/>
    <mergeCell ref="Q74:V74"/>
    <mergeCell ref="W74:AA74"/>
    <mergeCell ref="AF69:AG69"/>
    <mergeCell ref="AH69:AI69"/>
    <mergeCell ref="AJ69:AJ73"/>
    <mergeCell ref="D75:E75"/>
    <mergeCell ref="F75:J75"/>
    <mergeCell ref="K75:P75"/>
    <mergeCell ref="Q75:V75"/>
    <mergeCell ref="W75:AA75"/>
    <mergeCell ref="W70:AA70"/>
    <mergeCell ref="D70:E70"/>
    <mergeCell ref="D76:E76"/>
    <mergeCell ref="F76:J76"/>
    <mergeCell ref="K76:P76"/>
    <mergeCell ref="Q76:V76"/>
    <mergeCell ref="W76:AA76"/>
    <mergeCell ref="W77:AA77"/>
    <mergeCell ref="E78:G78"/>
    <mergeCell ref="H78:J78"/>
    <mergeCell ref="K78:M78"/>
    <mergeCell ref="N78:P78"/>
    <mergeCell ref="Q78:S78"/>
    <mergeCell ref="T78:V78"/>
    <mergeCell ref="W78:Y78"/>
    <mergeCell ref="D77:E77"/>
    <mergeCell ref="F77:J77"/>
    <mergeCell ref="K77:L77"/>
    <mergeCell ref="M77:P77"/>
    <mergeCell ref="Q77:T77"/>
    <mergeCell ref="U77:V77"/>
    <mergeCell ref="Q80:S80"/>
    <mergeCell ref="T80:V80"/>
    <mergeCell ref="W80:Y80"/>
    <mergeCell ref="E79:G79"/>
    <mergeCell ref="H79:J79"/>
    <mergeCell ref="K79:M79"/>
    <mergeCell ref="N79:P79"/>
    <mergeCell ref="Q79:S79"/>
    <mergeCell ref="T79:V79"/>
    <mergeCell ref="B13:E13"/>
    <mergeCell ref="B14:E14"/>
    <mergeCell ref="B15:E15"/>
    <mergeCell ref="W8:Z8"/>
    <mergeCell ref="W9:Z9"/>
    <mergeCell ref="W10:Z10"/>
    <mergeCell ref="W81:Y81"/>
    <mergeCell ref="B3:C3"/>
    <mergeCell ref="H3:J3"/>
    <mergeCell ref="Q3:S3"/>
    <mergeCell ref="T3:AD3"/>
    <mergeCell ref="B4:D4"/>
    <mergeCell ref="E4:O4"/>
    <mergeCell ref="E81:G81"/>
    <mergeCell ref="H81:J81"/>
    <mergeCell ref="K81:M81"/>
    <mergeCell ref="N81:P81"/>
    <mergeCell ref="Q81:S81"/>
    <mergeCell ref="T81:V81"/>
    <mergeCell ref="W79:Y79"/>
    <mergeCell ref="E80:G80"/>
    <mergeCell ref="H80:J80"/>
    <mergeCell ref="K80:M80"/>
    <mergeCell ref="N80:P80"/>
    <mergeCell ref="W7:Z7"/>
    <mergeCell ref="B17:AD17"/>
    <mergeCell ref="G20:U20"/>
    <mergeCell ref="G21:U21"/>
    <mergeCell ref="G22:U22"/>
    <mergeCell ref="G23:U23"/>
    <mergeCell ref="AA15:AD15"/>
    <mergeCell ref="T4:AD4"/>
    <mergeCell ref="B6:AD6"/>
    <mergeCell ref="G13:V13"/>
    <mergeCell ref="B8:E8"/>
    <mergeCell ref="B7:E7"/>
    <mergeCell ref="B9:E9"/>
    <mergeCell ref="B10:E10"/>
    <mergeCell ref="B11:E11"/>
    <mergeCell ref="B12:E12"/>
    <mergeCell ref="W11:Z11"/>
    <mergeCell ref="W12:Z12"/>
    <mergeCell ref="W14:Z14"/>
    <mergeCell ref="W15:Z15"/>
    <mergeCell ref="AA7:AD7"/>
    <mergeCell ref="AA8:AD8"/>
    <mergeCell ref="AA9:AD9"/>
    <mergeCell ref="AA10:AD10"/>
    <mergeCell ref="B32:AD32"/>
    <mergeCell ref="D36:F36"/>
    <mergeCell ref="G36:N36"/>
    <mergeCell ref="O36:U36"/>
    <mergeCell ref="D37:F37"/>
    <mergeCell ref="G37:N37"/>
    <mergeCell ref="O37:U37"/>
    <mergeCell ref="W16:AD16"/>
    <mergeCell ref="B53:AD53"/>
    <mergeCell ref="D49:F49"/>
    <mergeCell ref="D50:F50"/>
    <mergeCell ref="G47:N47"/>
    <mergeCell ref="O47:U47"/>
    <mergeCell ref="V47:AA47"/>
    <mergeCell ref="G48:N48"/>
    <mergeCell ref="O48:U48"/>
    <mergeCell ref="V48:AA48"/>
    <mergeCell ref="G49:N49"/>
    <mergeCell ref="O49:U49"/>
    <mergeCell ref="D42:F42"/>
    <mergeCell ref="G42:N42"/>
    <mergeCell ref="O42:U42"/>
    <mergeCell ref="B43:AD43"/>
    <mergeCell ref="D47:F47"/>
    <mergeCell ref="D48:F48"/>
    <mergeCell ref="D40:F40"/>
    <mergeCell ref="G40:N40"/>
    <mergeCell ref="O40:U40"/>
    <mergeCell ref="D38:F38"/>
    <mergeCell ref="G38:N38"/>
    <mergeCell ref="O38:U38"/>
    <mergeCell ref="G58:N58"/>
    <mergeCell ref="O58:U58"/>
    <mergeCell ref="D55:F55"/>
    <mergeCell ref="G55:N55"/>
    <mergeCell ref="O55:U55"/>
    <mergeCell ref="D45:F45"/>
    <mergeCell ref="G45:N45"/>
    <mergeCell ref="O45:U45"/>
    <mergeCell ref="V49:AA49"/>
    <mergeCell ref="G50:N50"/>
    <mergeCell ref="O50:U50"/>
    <mergeCell ref="V50:AA50"/>
    <mergeCell ref="D71:E71"/>
    <mergeCell ref="D72:E72"/>
    <mergeCell ref="O41:P41"/>
    <mergeCell ref="L41:M41"/>
    <mergeCell ref="F71:J71"/>
    <mergeCell ref="K71:P71"/>
    <mergeCell ref="Q71:V71"/>
    <mergeCell ref="W71:AA71"/>
    <mergeCell ref="F72:J72"/>
    <mergeCell ref="K72:P72"/>
    <mergeCell ref="Q72:V72"/>
    <mergeCell ref="W72:AA72"/>
    <mergeCell ref="V60:AA60"/>
    <mergeCell ref="G61:N61"/>
    <mergeCell ref="O61:U61"/>
    <mergeCell ref="V61:AA61"/>
    <mergeCell ref="B65:AD65"/>
    <mergeCell ref="F70:J70"/>
    <mergeCell ref="K70:P70"/>
    <mergeCell ref="Q70:V70"/>
  </mergeCells>
  <dataValidations count="3">
    <dataValidation type="list" allowBlank="1" showInputMessage="1" showErrorMessage="1" sqref="AF14" xr:uid="{00000000-0002-0000-0000-000000000000}">
      <formula1>$AF$8:$AF$10</formula1>
    </dataValidation>
    <dataValidation type="list" allowBlank="1" showInputMessage="1" showErrorMessage="1" sqref="AF16" xr:uid="{00000000-0002-0000-0000-000001000000}">
      <formula1>$AF$8:$AF$12</formula1>
    </dataValidation>
    <dataValidation allowBlank="1" sqref="Q3 T3" xr:uid="{00000000-0002-0000-0000-000002000000}"/>
  </dataValidations>
  <printOptions horizontalCentered="1"/>
  <pageMargins left="0.39370078740157483" right="0.39370078740157483" top="0.78740157480314965" bottom="0.39370078740157483" header="0" footer="0"/>
  <pageSetup scale="41" orientation="portrait" horizontalDpi="300" verticalDpi="300" r:id="rId1"/>
  <headerFooter alignWithMargins="0">
    <oddFooter>&amp;L&amp;"Calibri,Normal"&amp;9La reproducción total o parcial del presente informe sin la aprobación por escrito del laboratorio ASIC SAS es prohibida.
&amp;R&amp;"Calibri,Normal"&amp;9Hoja &amp;P de &amp;N</oddFooter>
  </headerFooter>
  <rowBreaks count="2" manualBreakCount="2">
    <brk id="24" max="30" man="1"/>
    <brk id="52" max="30" man="1"/>
  </rowBreaks>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Diseño Por Volumen</vt:lpstr>
      <vt:lpstr>'Diseño Por Volumen'!Área_de_impresión</vt:lpstr>
      <vt:lpstr>'Diseño Por Volumen'!Títulos_a_imprimir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Rodrigo Cepeda Galindo</dc:creator>
  <cp:lastModifiedBy>Buitrago, Heidy L.</cp:lastModifiedBy>
  <cp:lastPrinted>2021-01-18T19:53:05Z</cp:lastPrinted>
  <dcterms:created xsi:type="dcterms:W3CDTF">2021-01-18T17:36:44Z</dcterms:created>
  <dcterms:modified xsi:type="dcterms:W3CDTF">2021-01-29T21:29:47Z</dcterms:modified>
</cp:coreProperties>
</file>