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backup1\Documents\Mercadeo 2\Para enviar a la Web\"/>
    </mc:Choice>
  </mc:AlternateContent>
  <workbookProtection workbookAlgorithmName="SHA-512" workbookHashValue="GQh200XK6Imm1lZa4JJDyjs5hwP6e8pQd2YnmXZ7wiomddmIJ0kj++ETbiPB3iqa3g6Atz7KhUgisziIf3t5mA==" workbookSaltValue="RYj2jBS/Z5IylwLSL+jnsA==" workbookSpinCount="100000" lockStructure="1"/>
  <bookViews>
    <workbookView xWindow="0" yWindow="0" windowWidth="23420" windowHeight="15660"/>
  </bookViews>
  <sheets>
    <sheet name="RELLENOS Y NIVELACIONES" sheetId="2" r:id="rId1"/>
  </sheets>
  <definedNames>
    <definedName name="_xlnm.Print_Area" localSheetId="0">'RELLENOS Y NIVELACIONES'!$B$1:$K$32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4" i="2" l="1"/>
  <c r="AB4" i="2" l="1"/>
  <c r="AC4" i="2" s="1"/>
  <c r="AC6" i="2" s="1"/>
  <c r="B22" i="2"/>
  <c r="AD7" i="2"/>
  <c r="AD6" i="2"/>
  <c r="AD5" i="2"/>
  <c r="AB6" i="2"/>
  <c r="AB5" i="2"/>
  <c r="D7" i="2"/>
  <c r="C7" i="2"/>
  <c r="E7" i="2"/>
  <c r="AB7" i="2"/>
  <c r="AD4" i="2"/>
  <c r="AC5" i="2" l="1"/>
  <c r="H7" i="2"/>
  <c r="AC7" i="2"/>
  <c r="K7" i="2" l="1"/>
</calcChain>
</file>

<file path=xl/sharedStrings.xml><?xml version="1.0" encoding="utf-8"?>
<sst xmlns="http://schemas.openxmlformats.org/spreadsheetml/2006/main" count="80" uniqueCount="62">
  <si>
    <t>PRODUCTO</t>
  </si>
  <si>
    <t>DESCRIPCIÓN</t>
  </si>
  <si>
    <t>RENDIMIENTO</t>
  </si>
  <si>
    <t>VALORES A CALCULAR</t>
  </si>
  <si>
    <t>PRESENTACIONES</t>
  </si>
  <si>
    <t>CANTIDADES REQUERIDAS</t>
  </si>
  <si>
    <t>REQUERIDOS</t>
  </si>
  <si>
    <t>PRESENTACIONES DISPONIBLES</t>
  </si>
  <si>
    <t>Seleccione de la lista despegable la presentación a requerir</t>
  </si>
  <si>
    <t>FICHAS TECNICAS</t>
  </si>
  <si>
    <t>Kg</t>
  </si>
  <si>
    <t>unidad</t>
  </si>
  <si>
    <t>No aplica</t>
  </si>
  <si>
    <t>Presentación</t>
  </si>
  <si>
    <t>kg</t>
  </si>
  <si>
    <t>DOSIFICACIONES</t>
  </si>
  <si>
    <t xml:space="preserve">IMPORTANTE </t>
  </si>
  <si>
    <t>* Los rendimientos aquí consignados son consumos teoricos y promediados, sin embargo estos pueden presentar variaciones de acuerdo a la porosidad de la superficie y/o otras condiciones de la aplicación</t>
  </si>
  <si>
    <t>HOJAS TECNICAS</t>
  </si>
  <si>
    <t>ASESORIA TÉCNICA</t>
  </si>
  <si>
    <t>Para mayor información sobre nuestros productos o una cotización de los mismos, puede comunicarse con su asesor de confianza, o a nuestra linea de atención al cliente (1) 8698787 o escribirnos al correo atencioncliente@toxement.com.co</t>
  </si>
  <si>
    <t>GRAUTOC</t>
  </si>
  <si>
    <t>HI FLOW GROUT</t>
  </si>
  <si>
    <t>EUCO GROUT VIDRIO</t>
  </si>
  <si>
    <t>E3F GROUT</t>
  </si>
  <si>
    <t>Relleno sin contracciones</t>
  </si>
  <si>
    <t>Fluida</t>
  </si>
  <si>
    <t>litros</t>
  </si>
  <si>
    <t>Consistencia plástica: 2,17 kg/litro
Consistencia semi fluida: 2,13 kg/litro
Consistencia fluida: 2,05 kg/litro</t>
  </si>
  <si>
    <t>CONSISTENCIA DE LA MEZCLA</t>
  </si>
  <si>
    <t>http://www.toxement.com.co/media/2843/grautoc.pdf</t>
  </si>
  <si>
    <t>TIPO DE CONSISTENCIA</t>
  </si>
  <si>
    <t>Plástica</t>
  </si>
  <si>
    <t>Semi Fluida</t>
  </si>
  <si>
    <t>CONSISTENCIA</t>
  </si>
  <si>
    <t>DOSIFICACIÓN</t>
  </si>
  <si>
    <t>http://www.toxement.com.co/media/4027/hi-flow-grout.pdf</t>
  </si>
  <si>
    <t>Relleno sin contracciones con alto tiempo de manejabilidad</t>
  </si>
  <si>
    <t>Consistencia plástica: 1,77 kg/litro
Consistencia semi fluida: 1,74 kg/litro
Consistencia fluida: 1,63 kg/litro</t>
  </si>
  <si>
    <t>Mortero de anclaje para barandas y barreras de vidrio</t>
  </si>
  <si>
    <t>2 kg/l de mezcla, una bolsa de 30 kg de producto rinde aproximadamente 15 litros de mezcla</t>
  </si>
  <si>
    <t>http://www.toxement.com.co/media/3902/euco-grout-vidrio.pdf</t>
  </si>
  <si>
    <t>Anclaje epóxico y mortero de nivelación</t>
  </si>
  <si>
    <t>De 1,85 kg/litro</t>
  </si>
  <si>
    <t>http://www.toxement.com.co/media/3720/e3f-grout.pdf</t>
  </si>
  <si>
    <t>Ancho</t>
  </si>
  <si>
    <t>Profundidad</t>
  </si>
  <si>
    <t>Largo</t>
  </si>
  <si>
    <t>Digite las dimensiones</t>
  </si>
  <si>
    <t>Volumen a rellenar</t>
  </si>
  <si>
    <t>cm</t>
  </si>
  <si>
    <t>TOC 8004-1 ANCLAJE ACELERADO</t>
  </si>
  <si>
    <t>De 2.04 kg/litro</t>
  </si>
  <si>
    <t>DETALLE CONSTRUCTIVO</t>
  </si>
  <si>
    <t>Dimensiones del espacio a rellenar</t>
  </si>
  <si>
    <t>En el siguiente link, encontrada más detalles constructivos para la correcta aplicación de grouts</t>
  </si>
  <si>
    <t>Seleccione de la lista despegable la clase de consistencia</t>
  </si>
  <si>
    <t>Seleccione de la lista despegable el grout a utilizar</t>
  </si>
  <si>
    <t>http://www.toxement.com.co/media/3448/groust-y-anclajes-para-obra-civil-equipo-y-maquinaria-_-grouts.pdf</t>
  </si>
  <si>
    <t>http://www.toxement.com.co/media/2848/toc-8004-1-anclaje-acelerado.pdf</t>
  </si>
  <si>
    <t>Anclaje epóxico y mortero de nivelación, especialmente usado en la nivelación de anclajes y balizas en aeropuertos y muelles</t>
  </si>
  <si>
    <t>VERSION SEPTEIMBRE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</si>
</sst>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b/>
      <sz val="9"/>
      <name val="Century Gothic"/>
      <family val="2"/>
    </font>
    <font>
      <b/>
      <sz val="11"/>
      <color theme="1"/>
      <name val="Century Gothic"/>
      <family val="2"/>
    </font>
    <font>
      <b/>
      <sz val="11"/>
      <color rgb="FF00B050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rgb="FFC00000"/>
      <name val="Century Gothic"/>
      <family val="2"/>
    </font>
    <font>
      <b/>
      <sz val="10"/>
      <color theme="1"/>
      <name val="Century Gothic"/>
      <family val="2"/>
    </font>
    <font>
      <b/>
      <sz val="10"/>
      <color theme="0"/>
      <name val="Century Gothic"/>
      <family val="2"/>
    </font>
    <font>
      <b/>
      <sz val="12"/>
      <color theme="1"/>
      <name val="Century Gothic"/>
      <family val="2"/>
    </font>
    <font>
      <sz val="10"/>
      <name val="Calibri"/>
      <family val="2"/>
    </font>
    <font>
      <sz val="16"/>
      <color rgb="FFFF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18E4B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20">
    <xf numFmtId="0" fontId="0" fillId="0" borderId="0" xfId="0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1" fillId="2" borderId="0" xfId="0" applyFont="1" applyFill="1" applyBorder="1" applyProtection="1"/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1" fillId="0" borderId="0" xfId="0" applyFont="1" applyProtection="1"/>
    <xf numFmtId="0" fontId="1" fillId="2" borderId="3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 wrapText="1"/>
    </xf>
    <xf numFmtId="2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top"/>
    </xf>
    <xf numFmtId="0" fontId="2" fillId="0" borderId="0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left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/>
    </xf>
    <xf numFmtId="2" fontId="1" fillId="0" borderId="0" xfId="0" applyNumberFormat="1" applyFont="1" applyProtection="1"/>
    <xf numFmtId="0" fontId="1" fillId="0" borderId="0" xfId="0" applyFont="1" applyBorder="1" applyProtection="1"/>
    <xf numFmtId="0" fontId="2" fillId="0" borderId="0" xfId="0" applyFont="1" applyAlignment="1" applyProtection="1">
      <alignment horizontal="center" vertical="center"/>
    </xf>
    <xf numFmtId="0" fontId="2" fillId="0" borderId="8" xfId="0" applyFont="1" applyFill="1" applyBorder="1" applyAlignment="1" applyProtection="1">
      <alignment vertical="center" wrapText="1"/>
    </xf>
    <xf numFmtId="0" fontId="2" fillId="0" borderId="8" xfId="0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5" fillId="0" borderId="0" xfId="0" applyFont="1" applyProtection="1"/>
    <xf numFmtId="0" fontId="5" fillId="0" borderId="0" xfId="0" applyFont="1" applyAlignment="1" applyProtection="1">
      <alignment horizontal="center" vertical="center"/>
    </xf>
    <xf numFmtId="0" fontId="5" fillId="0" borderId="0" xfId="0" applyFont="1" applyFill="1" applyProtection="1"/>
    <xf numFmtId="0" fontId="2" fillId="0" borderId="8" xfId="0" applyFont="1" applyFill="1" applyBorder="1" applyAlignment="1" applyProtection="1">
      <alignment horizontal="center" vertical="center"/>
    </xf>
    <xf numFmtId="1" fontId="6" fillId="2" borderId="6" xfId="0" applyNumberFormat="1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left" wrapText="1"/>
    </xf>
    <xf numFmtId="0" fontId="1" fillId="0" borderId="5" xfId="0" applyFont="1" applyBorder="1" applyProtection="1"/>
    <xf numFmtId="0" fontId="12" fillId="2" borderId="12" xfId="0" applyFont="1" applyFill="1" applyBorder="1" applyAlignment="1" applyProtection="1">
      <alignment vertical="center"/>
    </xf>
    <xf numFmtId="0" fontId="12" fillId="2" borderId="13" xfId="0" applyFont="1" applyFill="1" applyBorder="1" applyAlignment="1" applyProtection="1">
      <alignment vertical="center"/>
    </xf>
    <xf numFmtId="0" fontId="12" fillId="2" borderId="9" xfId="0" applyFont="1" applyFill="1" applyBorder="1" applyAlignment="1" applyProtection="1">
      <alignment vertical="center"/>
    </xf>
    <xf numFmtId="2" fontId="1" fillId="2" borderId="2" xfId="0" applyNumberFormat="1" applyFont="1" applyFill="1" applyBorder="1" applyProtection="1"/>
    <xf numFmtId="0" fontId="1" fillId="2" borderId="15" xfId="0" applyFont="1" applyFill="1" applyBorder="1" applyProtection="1"/>
    <xf numFmtId="0" fontId="4" fillId="0" borderId="14" xfId="0" applyFont="1" applyFill="1" applyBorder="1" applyAlignment="1" applyProtection="1">
      <alignment horizontal="center" vertical="center" wrapText="1"/>
    </xf>
    <xf numFmtId="0" fontId="1" fillId="0" borderId="3" xfId="0" applyFont="1" applyBorder="1" applyProtection="1"/>
    <xf numFmtId="2" fontId="1" fillId="0" borderId="0" xfId="0" applyNumberFormat="1" applyFont="1" applyBorder="1" applyProtection="1"/>
    <xf numFmtId="0" fontId="1" fillId="0" borderId="14" xfId="0" applyFont="1" applyBorder="1" applyProtection="1"/>
    <xf numFmtId="0" fontId="1" fillId="0" borderId="4" xfId="0" applyFont="1" applyBorder="1" applyProtection="1"/>
    <xf numFmtId="2" fontId="1" fillId="0" borderId="5" xfId="0" applyNumberFormat="1" applyFont="1" applyBorder="1" applyProtection="1"/>
    <xf numFmtId="0" fontId="1" fillId="0" borderId="11" xfId="0" applyFont="1" applyBorder="1" applyProtection="1"/>
    <xf numFmtId="0" fontId="1" fillId="0" borderId="0" xfId="0" applyFont="1" applyBorder="1" applyAlignment="1" applyProtection="1"/>
    <xf numFmtId="0" fontId="1" fillId="0" borderId="3" xfId="0" applyFont="1" applyBorder="1" applyAlignment="1" applyProtection="1"/>
    <xf numFmtId="0" fontId="1" fillId="0" borderId="14" xfId="0" applyFont="1" applyBorder="1" applyAlignment="1" applyProtection="1"/>
    <xf numFmtId="0" fontId="13" fillId="0" borderId="13" xfId="0" applyFont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left" vertical="top" wrapText="1"/>
    </xf>
    <xf numFmtId="0" fontId="1" fillId="0" borderId="0" xfId="0" applyFont="1" applyAlignment="1" applyProtection="1">
      <alignment horizontal="center" vertical="center"/>
    </xf>
    <xf numFmtId="0" fontId="9" fillId="0" borderId="16" xfId="0" applyFont="1" applyBorder="1" applyAlignment="1" applyProtection="1">
      <alignment horizontal="left"/>
    </xf>
    <xf numFmtId="0" fontId="9" fillId="0" borderId="17" xfId="0" applyFont="1" applyBorder="1" applyAlignment="1" applyProtection="1">
      <alignment horizontal="left"/>
    </xf>
    <xf numFmtId="0" fontId="9" fillId="0" borderId="12" xfId="0" applyFont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center" vertical="center"/>
    </xf>
    <xf numFmtId="0" fontId="9" fillId="0" borderId="21" xfId="0" applyFont="1" applyBorder="1" applyAlignment="1" applyProtection="1">
      <alignment horizontal="left"/>
    </xf>
    <xf numFmtId="0" fontId="9" fillId="0" borderId="13" xfId="0" applyFont="1" applyBorder="1" applyAlignment="1" applyProtection="1"/>
    <xf numFmtId="0" fontId="9" fillId="0" borderId="5" xfId="0" applyFont="1" applyBorder="1" applyAlignment="1" applyProtection="1"/>
    <xf numFmtId="0" fontId="6" fillId="3" borderId="13" xfId="0" applyFont="1" applyFill="1" applyBorder="1" applyAlignment="1" applyProtection="1">
      <alignment vertical="center" wrapText="1"/>
    </xf>
    <xf numFmtId="0" fontId="6" fillId="3" borderId="9" xfId="0" applyFont="1" applyFill="1" applyBorder="1" applyAlignment="1" applyProtection="1">
      <alignment vertical="center" wrapText="1"/>
    </xf>
    <xf numFmtId="0" fontId="9" fillId="0" borderId="14" xfId="0" applyFont="1" applyBorder="1" applyAlignment="1" applyProtection="1"/>
    <xf numFmtId="0" fontId="9" fillId="0" borderId="18" xfId="0" applyFont="1" applyBorder="1" applyAlignment="1" applyProtection="1"/>
    <xf numFmtId="0" fontId="9" fillId="0" borderId="19" xfId="0" applyFont="1" applyBorder="1" applyAlignment="1" applyProtection="1"/>
    <xf numFmtId="0" fontId="9" fillId="0" borderId="20" xfId="0" applyFont="1" applyBorder="1" applyAlignment="1" applyProtection="1"/>
    <xf numFmtId="0" fontId="9" fillId="0" borderId="10" xfId="0" applyFont="1" applyBorder="1" applyAlignment="1" applyProtection="1"/>
    <xf numFmtId="0" fontId="8" fillId="3" borderId="12" xfId="0" applyFont="1" applyFill="1" applyBorder="1" applyAlignment="1" applyProtection="1">
      <alignment vertical="center" wrapText="1"/>
    </xf>
    <xf numFmtId="0" fontId="14" fillId="5" borderId="6" xfId="0" applyFont="1" applyFill="1" applyBorder="1" applyAlignment="1" applyProtection="1">
      <alignment horizontal="center" vertical="center" wrapText="1"/>
    </xf>
    <xf numFmtId="0" fontId="2" fillId="6" borderId="8" xfId="0" applyFont="1" applyFill="1" applyBorder="1" applyAlignment="1" applyProtection="1">
      <alignment horizontal="left" vertical="center"/>
    </xf>
    <xf numFmtId="0" fontId="2" fillId="6" borderId="8" xfId="0" applyFont="1" applyFill="1" applyBorder="1" applyAlignment="1" applyProtection="1">
      <alignment horizontal="center" vertical="center"/>
    </xf>
    <xf numFmtId="0" fontId="2" fillId="6" borderId="8" xfId="0" applyFont="1" applyFill="1" applyBorder="1" applyAlignment="1" applyProtection="1">
      <alignment horizontal="left" vertical="top" wrapText="1"/>
    </xf>
    <xf numFmtId="0" fontId="2" fillId="6" borderId="8" xfId="0" applyFont="1" applyFill="1" applyBorder="1" applyAlignment="1" applyProtection="1">
      <alignment vertical="top"/>
    </xf>
    <xf numFmtId="0" fontId="15" fillId="0" borderId="0" xfId="0" applyFont="1" applyBorder="1" applyProtection="1"/>
    <xf numFmtId="0" fontId="1" fillId="0" borderId="0" xfId="0" applyFont="1" applyBorder="1" applyAlignment="1" applyProtection="1">
      <alignment vertical="top" wrapText="1"/>
    </xf>
    <xf numFmtId="0" fontId="9" fillId="0" borderId="0" xfId="0" applyFont="1" applyBorder="1" applyAlignment="1" applyProtection="1">
      <alignment horizontal="left"/>
    </xf>
    <xf numFmtId="0" fontId="9" fillId="0" borderId="0" xfId="0" applyFont="1" applyBorder="1" applyAlignment="1" applyProtection="1"/>
    <xf numFmtId="0" fontId="8" fillId="3" borderId="11" xfId="0" applyFont="1" applyFill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vertical="center"/>
    </xf>
    <xf numFmtId="0" fontId="5" fillId="0" borderId="8" xfId="0" applyFont="1" applyFill="1" applyBorder="1" applyProtection="1"/>
    <xf numFmtId="0" fontId="11" fillId="2" borderId="0" xfId="1" applyFill="1" applyBorder="1" applyAlignment="1" applyProtection="1">
      <alignment vertical="top" wrapText="1"/>
    </xf>
    <xf numFmtId="0" fontId="16" fillId="3" borderId="8" xfId="0" applyFont="1" applyFill="1" applyBorder="1" applyAlignment="1" applyProtection="1">
      <alignment horizontal="center" vertical="center"/>
    </xf>
    <xf numFmtId="0" fontId="5" fillId="4" borderId="8" xfId="0" applyFont="1" applyFill="1" applyBorder="1" applyProtection="1"/>
    <xf numFmtId="0" fontId="5" fillId="4" borderId="8" xfId="0" applyFont="1" applyFill="1" applyBorder="1" applyAlignment="1" applyProtection="1">
      <alignment horizontal="center" vertical="center"/>
    </xf>
    <xf numFmtId="0" fontId="5" fillId="0" borderId="8" xfId="0" applyFont="1" applyBorder="1" applyProtection="1"/>
    <xf numFmtId="0" fontId="5" fillId="0" borderId="8" xfId="0" applyFont="1" applyBorder="1" applyAlignment="1" applyProtection="1">
      <alignment horizontal="center" vertical="center"/>
    </xf>
    <xf numFmtId="0" fontId="11" fillId="0" borderId="8" xfId="1" applyNumberForma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horizontal="center" vertical="center" wrapText="1"/>
    </xf>
    <xf numFmtId="0" fontId="16" fillId="3" borderId="8" xfId="0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 applyProtection="1">
      <alignment horizontal="left" vertical="center"/>
    </xf>
    <xf numFmtId="0" fontId="8" fillId="3" borderId="9" xfId="0" applyFont="1" applyFill="1" applyBorder="1" applyAlignment="1" applyProtection="1">
      <alignment horizontal="left" vertical="center"/>
    </xf>
    <xf numFmtId="0" fontId="8" fillId="3" borderId="12" xfId="0" applyFont="1" applyFill="1" applyBorder="1" applyAlignment="1" applyProtection="1">
      <alignment horizontal="left" vertical="center" wrapText="1"/>
    </xf>
    <xf numFmtId="0" fontId="8" fillId="3" borderId="9" xfId="0" applyFont="1" applyFill="1" applyBorder="1" applyAlignment="1" applyProtection="1">
      <alignment horizontal="left" vertical="center" wrapText="1"/>
    </xf>
    <xf numFmtId="0" fontId="8" fillId="3" borderId="13" xfId="0" applyFont="1" applyFill="1" applyBorder="1" applyAlignment="1" applyProtection="1">
      <alignment horizontal="left" vertical="center" wrapText="1"/>
    </xf>
    <xf numFmtId="0" fontId="14" fillId="5" borderId="6" xfId="0" applyFont="1" applyFill="1" applyBorder="1" applyAlignment="1" applyProtection="1">
      <alignment horizontal="center" vertical="center"/>
    </xf>
    <xf numFmtId="0" fontId="14" fillId="5" borderId="6" xfId="0" applyFont="1" applyFill="1" applyBorder="1" applyAlignment="1" applyProtection="1">
      <alignment horizontal="center" vertical="center" wrapText="1"/>
    </xf>
    <xf numFmtId="0" fontId="14" fillId="5" borderId="7" xfId="0" applyFont="1" applyFill="1" applyBorder="1" applyAlignment="1" applyProtection="1">
      <alignment horizontal="center" vertical="center" wrapText="1"/>
    </xf>
    <xf numFmtId="0" fontId="14" fillId="5" borderId="10" xfId="0" applyFont="1" applyFill="1" applyBorder="1" applyAlignment="1" applyProtection="1">
      <alignment horizontal="center" vertical="center" wrapText="1"/>
    </xf>
    <xf numFmtId="0" fontId="16" fillId="3" borderId="8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2" fontId="14" fillId="5" borderId="6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left" vertical="center" wrapText="1"/>
    </xf>
    <xf numFmtId="0" fontId="1" fillId="0" borderId="11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top" wrapText="1"/>
    </xf>
    <xf numFmtId="0" fontId="1" fillId="0" borderId="14" xfId="0" applyFont="1" applyBorder="1" applyAlignment="1" applyProtection="1">
      <alignment horizontal="left" vertical="top" wrapText="1"/>
    </xf>
    <xf numFmtId="0" fontId="11" fillId="0" borderId="0" xfId="1" applyBorder="1" applyAlignment="1">
      <alignment horizontal="left" vertical="top"/>
    </xf>
    <xf numFmtId="0" fontId="11" fillId="0" borderId="14" xfId="1" applyBorder="1" applyAlignment="1">
      <alignment horizontal="left" vertical="top"/>
    </xf>
    <xf numFmtId="0" fontId="10" fillId="2" borderId="3" xfId="0" applyFont="1" applyFill="1" applyBorder="1" applyAlignment="1" applyProtection="1">
      <alignment horizontal="left" vertical="center" wrapText="1"/>
    </xf>
    <xf numFmtId="0" fontId="10" fillId="2" borderId="0" xfId="0" applyFont="1" applyFill="1" applyBorder="1" applyAlignment="1" applyProtection="1">
      <alignment horizontal="left" vertical="center" wrapText="1"/>
    </xf>
    <xf numFmtId="0" fontId="10" fillId="2" borderId="14" xfId="0" applyFont="1" applyFill="1" applyBorder="1" applyAlignment="1" applyProtection="1">
      <alignment horizontal="left" vertical="center" wrapText="1"/>
    </xf>
    <xf numFmtId="0" fontId="9" fillId="0" borderId="12" xfId="0" applyFont="1" applyBorder="1" applyAlignment="1" applyProtection="1">
      <alignment horizontal="left" vertical="center" wrapText="1"/>
    </xf>
    <xf numFmtId="0" fontId="9" fillId="0" borderId="13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top" wrapText="1"/>
    </xf>
    <xf numFmtId="0" fontId="11" fillId="2" borderId="3" xfId="1" applyFill="1" applyBorder="1" applyAlignment="1" applyProtection="1">
      <alignment horizontal="left" vertical="center" wrapText="1"/>
    </xf>
    <xf numFmtId="0" fontId="11" fillId="2" borderId="0" xfId="1" applyFill="1" applyBorder="1" applyAlignment="1" applyProtection="1">
      <alignment horizontal="left" vertical="center" wrapText="1"/>
    </xf>
    <xf numFmtId="0" fontId="11" fillId="2" borderId="14" xfId="1" applyFill="1" applyBorder="1" applyAlignment="1" applyProtection="1">
      <alignment horizontal="left" vertical="center" wrapText="1"/>
    </xf>
    <xf numFmtId="0" fontId="7" fillId="6" borderId="6" xfId="0" applyFont="1" applyFill="1" applyBorder="1" applyAlignment="1" applyProtection="1">
      <alignment horizontal="left" vertical="center" wrapText="1"/>
      <protection locked="0"/>
    </xf>
    <xf numFmtId="0" fontId="6" fillId="6" borderId="6" xfId="0" applyFont="1" applyFill="1" applyBorder="1" applyAlignment="1" applyProtection="1">
      <alignment horizontal="left" vertical="center" wrapText="1"/>
      <protection locked="0"/>
    </xf>
    <xf numFmtId="0" fontId="6" fillId="6" borderId="6" xfId="0" applyFont="1" applyFill="1" applyBorder="1" applyAlignment="1" applyProtection="1">
      <alignment horizontal="center" vertical="center"/>
      <protection locked="0"/>
    </xf>
    <xf numFmtId="0" fontId="9" fillId="6" borderId="21" xfId="0" applyFont="1" applyFill="1" applyBorder="1" applyAlignment="1" applyProtection="1">
      <protection locked="0"/>
    </xf>
    <xf numFmtId="0" fontId="9" fillId="6" borderId="16" xfId="0" applyFont="1" applyFill="1" applyBorder="1" applyAlignment="1" applyProtection="1">
      <protection locked="0"/>
    </xf>
    <xf numFmtId="0" fontId="9" fillId="6" borderId="17" xfId="0" applyFont="1" applyFill="1" applyBorder="1" applyAlignment="1" applyProtection="1"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76968</xdr:colOff>
      <xdr:row>0</xdr:row>
      <xdr:rowOff>0</xdr:rowOff>
    </xdr:from>
    <xdr:to>
      <xdr:col>10</xdr:col>
      <xdr:colOff>1539394</xdr:colOff>
      <xdr:row>2</xdr:row>
      <xdr:rowOff>250898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316" y="0"/>
          <a:ext cx="14624245" cy="2925595"/>
        </a:xfrm>
        <a:prstGeom prst="rect">
          <a:avLst/>
        </a:prstGeom>
      </xdr:spPr>
    </xdr:pic>
    <xdr:clientData/>
  </xdr:twoCellAnchor>
  <xdr:twoCellAnchor editAs="oneCell">
    <xdr:from>
      <xdr:col>1</xdr:col>
      <xdr:colOff>48104</xdr:colOff>
      <xdr:row>25</xdr:row>
      <xdr:rowOff>89899</xdr:rowOff>
    </xdr:from>
    <xdr:to>
      <xdr:col>10</xdr:col>
      <xdr:colOff>1472044</xdr:colOff>
      <xdr:row>31</xdr:row>
      <xdr:rowOff>1577878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452" y="10836793"/>
          <a:ext cx="14585759" cy="2815706"/>
        </a:xfrm>
        <a:prstGeom prst="rect">
          <a:avLst/>
        </a:prstGeom>
      </xdr:spPr>
    </xdr:pic>
    <xdr:clientData/>
  </xdr:twoCellAnchor>
  <xdr:twoCellAnchor>
    <xdr:from>
      <xdr:col>1</xdr:col>
      <xdr:colOff>519547</xdr:colOff>
      <xdr:row>7</xdr:row>
      <xdr:rowOff>404088</xdr:rowOff>
    </xdr:from>
    <xdr:to>
      <xdr:col>3</xdr:col>
      <xdr:colOff>2174395</xdr:colOff>
      <xdr:row>16</xdr:row>
      <xdr:rowOff>333132</xdr:rowOff>
    </xdr:to>
    <xdr:grpSp>
      <xdr:nvGrpSpPr>
        <xdr:cNvPr id="9" name="Grupo 8"/>
        <xdr:cNvGrpSpPr/>
      </xdr:nvGrpSpPr>
      <xdr:grpSpPr>
        <a:xfrm>
          <a:off x="586895" y="5378255"/>
          <a:ext cx="6378864" cy="2226397"/>
          <a:chOff x="548409" y="5416740"/>
          <a:chExt cx="6224924" cy="2334347"/>
        </a:xfrm>
      </xdr:grpSpPr>
      <xdr:pic>
        <xdr:nvPicPr>
          <xdr:cNvPr id="2" name="Imagen 1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548409" y="5416740"/>
            <a:ext cx="6224924" cy="2334347"/>
          </a:xfrm>
          <a:prstGeom prst="rect">
            <a:avLst/>
          </a:prstGeom>
        </xdr:spPr>
      </xdr:pic>
      <xdr:sp macro="" textlink="">
        <xdr:nvSpPr>
          <xdr:cNvPr id="3" name="CuadroTexto 2"/>
          <xdr:cNvSpPr txBox="1"/>
        </xdr:nvSpPr>
        <xdr:spPr>
          <a:xfrm>
            <a:off x="4974166" y="6936894"/>
            <a:ext cx="1452804" cy="3078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400" b="1"/>
              <a:t>GROUT</a:t>
            </a:r>
          </a:p>
        </xdr:txBody>
      </xdr:sp>
      <xdr:cxnSp macro="">
        <xdr:nvCxnSpPr>
          <xdr:cNvPr id="8" name="Conector recto de flecha 7"/>
          <xdr:cNvCxnSpPr/>
        </xdr:nvCxnSpPr>
        <xdr:spPr>
          <a:xfrm>
            <a:off x="4906818" y="6523182"/>
            <a:ext cx="279015" cy="394470"/>
          </a:xfrm>
          <a:prstGeom prst="straightConnector1">
            <a:avLst/>
          </a:prstGeom>
          <a:ln w="19050">
            <a:solidFill>
              <a:sysClr val="windowText" lastClr="000000"/>
            </a:solidFill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oxement.com.co/media/2848/toc-8004-1-anclaje-acelerado.pdf" TargetMode="External"/><Relationship Id="rId1" Type="http://schemas.openxmlformats.org/officeDocument/2006/relationships/hyperlink" Target="http://www.toxement.com.co/media/3448/groust-y-anclajes-para-obra-civil-equipo-y-maquinaria-_-grouts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1"/>
  <sheetViews>
    <sheetView showGridLines="0" showRowColHeaders="0" tabSelected="1" zoomScale="66" zoomScaleNormal="66" zoomScalePageLayoutView="66" workbookViewId="0">
      <selection activeCell="K8" sqref="K8"/>
    </sheetView>
  </sheetViews>
  <sheetFormatPr baseColWidth="10" defaultColWidth="0" defaultRowHeight="14" zeroHeight="1" x14ac:dyDescent="0.3"/>
  <cols>
    <col min="1" max="1" width="1" style="6" customWidth="1"/>
    <col min="2" max="2" width="32.1796875" style="6" customWidth="1"/>
    <col min="3" max="3" width="35.36328125" style="6" customWidth="1"/>
    <col min="4" max="4" width="38.36328125" style="6" customWidth="1"/>
    <col min="5" max="5" width="21" style="6" customWidth="1"/>
    <col min="6" max="6" width="10.1796875" style="6" customWidth="1"/>
    <col min="7" max="7" width="15" style="6" customWidth="1"/>
    <col min="8" max="8" width="15.36328125" style="6" customWidth="1"/>
    <col min="9" max="9" width="9.1796875" style="6" customWidth="1"/>
    <col min="10" max="10" width="11.6328125" style="15" customWidth="1"/>
    <col min="11" max="11" width="23.453125" style="6" customWidth="1"/>
    <col min="12" max="12" width="6.1796875" style="6" customWidth="1"/>
    <col min="13" max="13" width="21.36328125" style="4" hidden="1" customWidth="1"/>
    <col min="14" max="16" width="7.6328125" style="17" hidden="1" customWidth="1"/>
    <col min="17" max="17" width="6.453125" style="17" hidden="1" customWidth="1"/>
    <col min="18" max="18" width="27.36328125" style="5" hidden="1" customWidth="1"/>
    <col min="19" max="19" width="30.6328125" style="5" hidden="1" customWidth="1"/>
    <col min="20" max="20" width="19.453125" style="21" hidden="1" customWidth="1"/>
    <col min="21" max="21" width="6.453125" style="21" hidden="1" customWidth="1"/>
    <col min="22" max="22" width="9.453125" style="21" hidden="1" customWidth="1"/>
    <col min="23" max="23" width="5.453125" style="21" hidden="1" customWidth="1"/>
    <col min="24" max="27" width="4.6328125" style="23" hidden="1" customWidth="1"/>
    <col min="28" max="28" width="15.453125" style="21" hidden="1" customWidth="1"/>
    <col min="29" max="29" width="14.36328125" style="22" hidden="1" customWidth="1"/>
    <col min="30" max="30" width="20" style="22" hidden="1" customWidth="1"/>
    <col min="31" max="31" width="0" style="21" hidden="1" customWidth="1"/>
    <col min="32" max="16384" width="11.453125" style="6" hidden="1"/>
  </cols>
  <sheetData>
    <row r="1" spans="1:30" ht="16.25" customHeight="1" x14ac:dyDescent="0.3">
      <c r="A1" s="1"/>
      <c r="B1" s="1"/>
      <c r="C1" s="2"/>
      <c r="D1" s="2"/>
      <c r="E1" s="2"/>
      <c r="F1" s="2"/>
      <c r="G1" s="2"/>
      <c r="H1" s="2"/>
      <c r="I1" s="2"/>
      <c r="J1" s="31"/>
      <c r="K1" s="32"/>
      <c r="L1" s="3"/>
    </row>
    <row r="2" spans="1:30" ht="195" customHeight="1" x14ac:dyDescent="0.3">
      <c r="A2" s="7"/>
      <c r="B2" s="92"/>
      <c r="C2" s="93"/>
      <c r="D2" s="8"/>
      <c r="E2" s="8"/>
      <c r="F2" s="8"/>
      <c r="G2" s="8"/>
      <c r="H2" s="8"/>
      <c r="I2" s="8"/>
      <c r="J2" s="9"/>
      <c r="K2" s="33"/>
      <c r="L2" s="8"/>
      <c r="N2" s="11"/>
      <c r="O2" s="11"/>
      <c r="P2" s="11"/>
      <c r="Q2" s="11"/>
      <c r="T2" s="10"/>
      <c r="U2" s="10"/>
      <c r="V2" s="10"/>
      <c r="W2" s="10"/>
    </row>
    <row r="3" spans="1:30" ht="29" customHeight="1" thickBot="1" x14ac:dyDescent="0.3">
      <c r="A3" s="7"/>
      <c r="B3" s="94"/>
      <c r="C3" s="95"/>
      <c r="D3" s="95"/>
      <c r="E3" s="95"/>
      <c r="F3" s="95"/>
      <c r="G3" s="95"/>
      <c r="H3" s="95"/>
      <c r="I3" s="95"/>
      <c r="J3" s="95"/>
      <c r="K3" s="33"/>
      <c r="L3" s="8"/>
      <c r="M3" s="81" t="s">
        <v>0</v>
      </c>
      <c r="N3" s="91" t="s">
        <v>7</v>
      </c>
      <c r="O3" s="91"/>
      <c r="P3" s="91"/>
      <c r="Q3" s="91"/>
      <c r="R3" s="91" t="s">
        <v>1</v>
      </c>
      <c r="S3" s="91" t="s">
        <v>2</v>
      </c>
      <c r="T3" s="81" t="s">
        <v>9</v>
      </c>
      <c r="U3" s="74"/>
      <c r="V3" s="74"/>
      <c r="W3" s="74"/>
      <c r="X3" s="74"/>
      <c r="Y3" s="74"/>
      <c r="Z3" s="74"/>
      <c r="AB3" s="75" t="s">
        <v>34</v>
      </c>
      <c r="AC3" s="76" t="s">
        <v>35</v>
      </c>
      <c r="AD3" s="76" t="s">
        <v>13</v>
      </c>
    </row>
    <row r="4" spans="1:30" ht="21" thickBot="1" x14ac:dyDescent="0.3">
      <c r="A4" s="7"/>
      <c r="B4" s="87" t="s">
        <v>0</v>
      </c>
      <c r="C4" s="88" t="s">
        <v>1</v>
      </c>
      <c r="D4" s="88" t="s">
        <v>2</v>
      </c>
      <c r="E4" s="88" t="s">
        <v>3</v>
      </c>
      <c r="F4" s="88"/>
      <c r="G4" s="89" t="s">
        <v>29</v>
      </c>
      <c r="H4" s="61" t="s">
        <v>10</v>
      </c>
      <c r="I4" s="88" t="s">
        <v>4</v>
      </c>
      <c r="J4" s="88"/>
      <c r="K4" s="96" t="s">
        <v>5</v>
      </c>
      <c r="L4" s="8"/>
      <c r="M4" s="81"/>
      <c r="N4" s="74"/>
      <c r="O4" s="74"/>
      <c r="P4" s="74"/>
      <c r="Q4" s="74" t="s">
        <v>11</v>
      </c>
      <c r="R4" s="91"/>
      <c r="S4" s="91"/>
      <c r="T4" s="81"/>
      <c r="U4" s="81" t="s">
        <v>31</v>
      </c>
      <c r="V4" s="81"/>
      <c r="W4" s="81"/>
      <c r="X4" s="81" t="s">
        <v>15</v>
      </c>
      <c r="Y4" s="81"/>
      <c r="Z4" s="81"/>
      <c r="AB4" s="77" t="str">
        <f>B7</f>
        <v>E3F GROUT</v>
      </c>
      <c r="AC4" s="78" t="str">
        <f>AB4</f>
        <v>E3F GROUT</v>
      </c>
      <c r="AD4" s="78" t="str">
        <f>B7</f>
        <v>E3F GROUT</v>
      </c>
    </row>
    <row r="5" spans="1:30" ht="21" thickBot="1" x14ac:dyDescent="0.3">
      <c r="A5" s="7"/>
      <c r="B5" s="87"/>
      <c r="C5" s="88"/>
      <c r="D5" s="88"/>
      <c r="E5" s="88"/>
      <c r="F5" s="88"/>
      <c r="G5" s="90"/>
      <c r="H5" s="61" t="s">
        <v>6</v>
      </c>
      <c r="I5" s="88"/>
      <c r="J5" s="88"/>
      <c r="K5" s="96"/>
      <c r="L5" s="8"/>
      <c r="M5" s="62"/>
      <c r="N5" s="63"/>
      <c r="O5" s="63"/>
      <c r="P5" s="63"/>
      <c r="Q5" s="63"/>
      <c r="R5" s="64"/>
      <c r="S5" s="64"/>
      <c r="T5" s="65"/>
      <c r="U5" s="65"/>
      <c r="V5" s="65"/>
      <c r="W5" s="65"/>
      <c r="X5" s="65"/>
      <c r="Y5" s="65"/>
      <c r="Z5" s="65"/>
      <c r="AB5" s="77" t="str">
        <f>IF(VLOOKUP($B$7,$M$6:$W$10,9,0)&gt;0,VLOOKUP($B$7,$M$6:$W$10,9,0)," ")</f>
        <v>No aplica</v>
      </c>
      <c r="AC5" s="78">
        <f>IF($AC$4=$AB$4,VLOOKUP($AC$4,$M$6:$Z$10,12,0),0)</f>
        <v>1.85</v>
      </c>
      <c r="AD5" s="78">
        <f>IF(VLOOKUP($B$7,$M$6:$W$10,2,0)&gt;0,VLOOKUP($B$7,$M$6:$W$10,2,0)," ")</f>
        <v>6</v>
      </c>
    </row>
    <row r="6" spans="1:30" ht="45" customHeight="1" thickBot="1" x14ac:dyDescent="0.35">
      <c r="A6" s="7"/>
      <c r="B6" s="82" t="s">
        <v>57</v>
      </c>
      <c r="C6" s="83"/>
      <c r="D6" s="70"/>
      <c r="E6" s="84"/>
      <c r="F6" s="85"/>
      <c r="G6" s="84" t="s">
        <v>56</v>
      </c>
      <c r="H6" s="85"/>
      <c r="I6" s="84" t="s">
        <v>8</v>
      </c>
      <c r="J6" s="86"/>
      <c r="K6" s="85"/>
      <c r="L6" s="8"/>
      <c r="M6" s="19" t="s">
        <v>21</v>
      </c>
      <c r="N6" s="24">
        <v>30</v>
      </c>
      <c r="O6" s="24"/>
      <c r="P6" s="24"/>
      <c r="Q6" s="24" t="s">
        <v>10</v>
      </c>
      <c r="R6" s="18" t="s">
        <v>25</v>
      </c>
      <c r="S6" s="26" t="s">
        <v>28</v>
      </c>
      <c r="T6" s="19" t="s">
        <v>30</v>
      </c>
      <c r="U6" s="19" t="s">
        <v>32</v>
      </c>
      <c r="V6" s="19" t="s">
        <v>33</v>
      </c>
      <c r="W6" s="19" t="s">
        <v>26</v>
      </c>
      <c r="X6" s="72">
        <v>2.17</v>
      </c>
      <c r="Y6" s="72">
        <v>2.13</v>
      </c>
      <c r="Z6" s="72">
        <v>2.0499999999999998</v>
      </c>
      <c r="AB6" s="77" t="str">
        <f>IF(VLOOKUP($B$7,M6:W10,10,0)&gt;0,VLOOKUP($B$7,$M$6:M6:M6:W11,10,0)," ")</f>
        <v xml:space="preserve"> </v>
      </c>
      <c r="AC6" s="78">
        <f>IF($AC$4=$AB$4,VLOOKUP($AC$4,$M$6:$Z$10,13,0)," ")</f>
        <v>0</v>
      </c>
      <c r="AD6" s="78">
        <f>IF(VLOOKUP($B$7,$M$6:$W$10,3,0)&gt;0,VLOOKUP($B$7,$M$6:$W$10,3,0)," ")</f>
        <v>18</v>
      </c>
    </row>
    <row r="7" spans="1:30" ht="65.5" customHeight="1" thickBot="1" x14ac:dyDescent="0.3">
      <c r="A7" s="7"/>
      <c r="B7" s="114" t="s">
        <v>24</v>
      </c>
      <c r="C7" s="12" t="str">
        <f>VLOOKUP(B7,M6:W10,6,0)</f>
        <v>Anclaje epóxico y mortero de nivelación</v>
      </c>
      <c r="D7" s="12" t="str">
        <f>VLOOKUP(B7,M6:W10,7,0)</f>
        <v>De 1,85 kg/litro</v>
      </c>
      <c r="E7" s="49">
        <f>F14</f>
        <v>90</v>
      </c>
      <c r="F7" s="13" t="s">
        <v>27</v>
      </c>
      <c r="G7" s="115" t="s">
        <v>12</v>
      </c>
      <c r="H7" s="43">
        <f>ROUNDUP(IF(AB4=B7,VLOOKUP(G7,AB5:AC7,2,0),0)*E7,0)</f>
        <v>167</v>
      </c>
      <c r="I7" s="116">
        <v>18</v>
      </c>
      <c r="J7" s="14" t="s">
        <v>14</v>
      </c>
      <c r="K7" s="25">
        <f>ROUNDUP(H7/I7,0)</f>
        <v>10</v>
      </c>
      <c r="L7" s="80"/>
      <c r="M7" s="19" t="s">
        <v>22</v>
      </c>
      <c r="N7" s="24">
        <v>30</v>
      </c>
      <c r="O7" s="24"/>
      <c r="P7" s="24"/>
      <c r="Q7" s="24" t="s">
        <v>10</v>
      </c>
      <c r="R7" s="18" t="s">
        <v>37</v>
      </c>
      <c r="S7" s="44" t="s">
        <v>38</v>
      </c>
      <c r="T7" s="19" t="s">
        <v>36</v>
      </c>
      <c r="U7" s="19" t="s">
        <v>32</v>
      </c>
      <c r="V7" s="19" t="s">
        <v>33</v>
      </c>
      <c r="W7" s="19" t="s">
        <v>26</v>
      </c>
      <c r="X7" s="72">
        <v>1.77</v>
      </c>
      <c r="Y7" s="72">
        <v>1.74</v>
      </c>
      <c r="Z7" s="72">
        <v>1.63</v>
      </c>
      <c r="AB7" s="77" t="str">
        <f>IF(VLOOKUP($B$7,$M$6:$W99,11,0)&gt;0,VLOOKUP($B$7,$M$6:$W$9,11,0)," ")</f>
        <v xml:space="preserve"> </v>
      </c>
      <c r="AC7" s="78">
        <f>IF($AC$4=$AB$4,VLOOKUP($AC$4,$M$6:$Z$10,13,0)," ")</f>
        <v>0</v>
      </c>
      <c r="AD7" s="78">
        <f>IF(VLOOKUP($B$7,$M$6:$W$10,4,0)&gt;0,VLOOKUP($B$7,$M$6:$W$10,4,0)," ")</f>
        <v>24</v>
      </c>
    </row>
    <row r="8" spans="1:30" ht="39.5" thickBot="1" x14ac:dyDescent="0.3">
      <c r="A8" s="3"/>
      <c r="B8" s="41"/>
      <c r="C8" s="40"/>
      <c r="E8" s="40"/>
      <c r="F8" s="40"/>
      <c r="G8" s="40"/>
      <c r="H8" s="40"/>
      <c r="I8" s="40"/>
      <c r="J8" s="40"/>
      <c r="K8" s="42"/>
      <c r="L8" s="8"/>
      <c r="M8" s="19" t="s">
        <v>23</v>
      </c>
      <c r="N8" s="24">
        <v>30</v>
      </c>
      <c r="O8" s="24"/>
      <c r="P8" s="24"/>
      <c r="Q8" s="24" t="s">
        <v>10</v>
      </c>
      <c r="R8" s="18" t="s">
        <v>39</v>
      </c>
      <c r="S8" s="44" t="s">
        <v>40</v>
      </c>
      <c r="T8" s="20" t="s">
        <v>41</v>
      </c>
      <c r="U8" s="19" t="s">
        <v>12</v>
      </c>
      <c r="V8" s="19"/>
      <c r="W8" s="20"/>
      <c r="X8" s="72">
        <v>2</v>
      </c>
      <c r="Y8" s="72"/>
      <c r="Z8" s="72"/>
      <c r="AB8" s="6"/>
      <c r="AC8" s="45"/>
      <c r="AD8" s="6"/>
    </row>
    <row r="9" spans="1:30" ht="21" customHeight="1" thickBot="1" x14ac:dyDescent="0.35">
      <c r="A9" s="3"/>
      <c r="B9" s="41"/>
      <c r="C9" s="40"/>
      <c r="E9" s="60" t="s">
        <v>48</v>
      </c>
      <c r="F9" s="53"/>
      <c r="G9" s="54"/>
      <c r="I9" s="40"/>
      <c r="J9" s="40"/>
      <c r="K9" s="42"/>
      <c r="L9" s="16"/>
      <c r="M9" s="19" t="s">
        <v>24</v>
      </c>
      <c r="N9" s="24">
        <v>6</v>
      </c>
      <c r="O9" s="24">
        <v>18</v>
      </c>
      <c r="P9" s="24">
        <v>24</v>
      </c>
      <c r="Q9" s="24" t="s">
        <v>10</v>
      </c>
      <c r="R9" s="18" t="s">
        <v>42</v>
      </c>
      <c r="S9" s="26" t="s">
        <v>43</v>
      </c>
      <c r="T9" s="20" t="s">
        <v>44</v>
      </c>
      <c r="U9" s="20" t="s">
        <v>12</v>
      </c>
      <c r="V9" s="20"/>
      <c r="W9" s="20"/>
      <c r="X9" s="72">
        <v>1.85</v>
      </c>
      <c r="Y9" s="72"/>
      <c r="Z9" s="72"/>
      <c r="AB9" s="6"/>
      <c r="AC9" s="45"/>
      <c r="AD9" s="6"/>
    </row>
    <row r="10" spans="1:30" ht="25" customHeight="1" thickBot="1" x14ac:dyDescent="0.35">
      <c r="A10" s="3"/>
      <c r="B10" s="41"/>
      <c r="C10" s="40"/>
      <c r="D10" s="40"/>
      <c r="E10" s="71" t="s">
        <v>54</v>
      </c>
      <c r="F10" s="52"/>
      <c r="G10" s="55"/>
      <c r="I10" s="40"/>
      <c r="J10" s="40"/>
      <c r="K10" s="42"/>
      <c r="L10" s="16"/>
      <c r="M10" s="19" t="s">
        <v>51</v>
      </c>
      <c r="N10" s="24">
        <v>15</v>
      </c>
      <c r="O10" s="24"/>
      <c r="P10" s="24"/>
      <c r="Q10" s="24" t="s">
        <v>10</v>
      </c>
      <c r="R10" s="18" t="s">
        <v>60</v>
      </c>
      <c r="S10" s="26" t="s">
        <v>52</v>
      </c>
      <c r="T10" s="79" t="s">
        <v>59</v>
      </c>
      <c r="U10" s="20" t="s">
        <v>12</v>
      </c>
      <c r="V10" s="20"/>
      <c r="W10" s="20"/>
      <c r="X10" s="72">
        <v>2.04</v>
      </c>
      <c r="Y10" s="72"/>
      <c r="Z10" s="72"/>
    </row>
    <row r="11" spans="1:30" ht="14" customHeight="1" x14ac:dyDescent="0.3">
      <c r="A11" s="3"/>
      <c r="B11" s="41"/>
      <c r="C11" s="40"/>
      <c r="D11" s="40"/>
      <c r="E11" s="50" t="s">
        <v>45</v>
      </c>
      <c r="F11" s="117">
        <v>60</v>
      </c>
      <c r="G11" s="56" t="s">
        <v>50</v>
      </c>
      <c r="I11" s="40"/>
      <c r="J11" s="40"/>
      <c r="K11" s="42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</row>
    <row r="12" spans="1:30" x14ac:dyDescent="0.3">
      <c r="A12" s="3"/>
      <c r="B12" s="41"/>
      <c r="C12" s="40"/>
      <c r="D12" s="40"/>
      <c r="E12" s="46" t="s">
        <v>46</v>
      </c>
      <c r="F12" s="118">
        <v>60</v>
      </c>
      <c r="G12" s="57" t="s">
        <v>50</v>
      </c>
      <c r="I12" s="40"/>
      <c r="J12" s="40"/>
      <c r="K12" s="42"/>
      <c r="L12" s="67"/>
      <c r="M12" s="67"/>
      <c r="N12" s="67"/>
      <c r="O12" s="67"/>
      <c r="P12" s="67"/>
      <c r="Q12" s="67"/>
    </row>
    <row r="13" spans="1:30" ht="14.5" thickBot="1" x14ac:dyDescent="0.35">
      <c r="A13" s="3"/>
      <c r="B13" s="41"/>
      <c r="C13" s="40"/>
      <c r="D13" s="40"/>
      <c r="E13" s="47" t="s">
        <v>47</v>
      </c>
      <c r="F13" s="119">
        <v>25</v>
      </c>
      <c r="G13" s="58" t="s">
        <v>50</v>
      </c>
      <c r="I13" s="40"/>
      <c r="J13" s="40"/>
      <c r="K13" s="42"/>
      <c r="L13" s="16"/>
      <c r="M13" s="16"/>
      <c r="N13" s="67"/>
      <c r="O13" s="67"/>
      <c r="P13" s="67"/>
      <c r="Q13" s="67"/>
    </row>
    <row r="14" spans="1:30" ht="21" thickBot="1" x14ac:dyDescent="0.35">
      <c r="A14" s="3"/>
      <c r="B14" s="41"/>
      <c r="C14" s="40"/>
      <c r="D14" s="40"/>
      <c r="E14" s="48" t="s">
        <v>49</v>
      </c>
      <c r="F14" s="51">
        <f>(F11*F12*F13)/1000</f>
        <v>90</v>
      </c>
      <c r="G14" s="59" t="s">
        <v>27</v>
      </c>
      <c r="H14" s="40"/>
      <c r="I14" s="40"/>
      <c r="J14" s="40"/>
      <c r="K14" s="42"/>
      <c r="L14" s="8"/>
      <c r="N14" s="67"/>
      <c r="O14" s="67"/>
      <c r="P14" s="67"/>
      <c r="Q14" s="67"/>
    </row>
    <row r="15" spans="1:30" ht="20.5" x14ac:dyDescent="0.3">
      <c r="A15" s="3"/>
      <c r="B15" s="41"/>
      <c r="C15" s="40"/>
      <c r="D15" s="40"/>
      <c r="E15" s="68"/>
      <c r="F15" s="69"/>
      <c r="G15" s="69"/>
      <c r="H15" s="40"/>
      <c r="I15" s="40"/>
      <c r="J15" s="40"/>
      <c r="K15" s="42"/>
      <c r="L15" s="8"/>
    </row>
    <row r="16" spans="1:30" ht="20.5" x14ac:dyDescent="0.3">
      <c r="A16" s="3"/>
      <c r="B16" s="41"/>
      <c r="C16" s="40"/>
      <c r="D16" s="40"/>
      <c r="E16" s="66" t="s">
        <v>53</v>
      </c>
      <c r="F16" s="69"/>
      <c r="G16" s="69"/>
      <c r="H16" s="40"/>
      <c r="I16" s="40"/>
      <c r="J16" s="40"/>
      <c r="K16" s="42"/>
      <c r="L16" s="8"/>
    </row>
    <row r="17" spans="1:12" ht="17.5" customHeight="1" x14ac:dyDescent="0.3">
      <c r="A17" s="3"/>
      <c r="B17" s="41"/>
      <c r="C17" s="40"/>
      <c r="D17" s="40"/>
      <c r="E17" s="100" t="s">
        <v>55</v>
      </c>
      <c r="F17" s="100"/>
      <c r="G17" s="100"/>
      <c r="H17" s="100"/>
      <c r="I17" s="100"/>
      <c r="J17" s="100"/>
      <c r="K17" s="101"/>
      <c r="L17" s="8"/>
    </row>
    <row r="18" spans="1:12" ht="62" customHeight="1" thickBot="1" x14ac:dyDescent="0.35">
      <c r="A18" s="3"/>
      <c r="B18" s="41"/>
      <c r="C18" s="40"/>
      <c r="D18" s="40"/>
      <c r="E18" s="102" t="s">
        <v>58</v>
      </c>
      <c r="F18" s="102"/>
      <c r="G18" s="102"/>
      <c r="H18" s="102"/>
      <c r="I18" s="102"/>
      <c r="J18" s="102"/>
      <c r="K18" s="103"/>
    </row>
    <row r="19" spans="1:12" ht="26" customHeight="1" thickBot="1" x14ac:dyDescent="0.35">
      <c r="A19" s="3"/>
      <c r="B19" s="107" t="s">
        <v>16</v>
      </c>
      <c r="C19" s="108"/>
      <c r="D19" s="108"/>
      <c r="E19" s="108"/>
      <c r="F19" s="108"/>
      <c r="G19" s="108"/>
      <c r="H19" s="108"/>
      <c r="I19" s="108"/>
      <c r="J19" s="108"/>
      <c r="K19" s="109"/>
    </row>
    <row r="20" spans="1:12" ht="30.5" customHeight="1" x14ac:dyDescent="0.3">
      <c r="A20" s="3"/>
      <c r="B20" s="110" t="s">
        <v>17</v>
      </c>
      <c r="C20" s="100"/>
      <c r="D20" s="100"/>
      <c r="E20" s="100"/>
      <c r="F20" s="100"/>
      <c r="G20" s="100"/>
      <c r="H20" s="100"/>
      <c r="I20" s="100"/>
      <c r="J20" s="100"/>
      <c r="K20" s="101"/>
    </row>
    <row r="21" spans="1:12" ht="17" customHeight="1" x14ac:dyDescent="0.3">
      <c r="A21" s="3"/>
      <c r="B21" s="104" t="s">
        <v>18</v>
      </c>
      <c r="C21" s="105"/>
      <c r="D21" s="105"/>
      <c r="E21" s="105"/>
      <c r="F21" s="105"/>
      <c r="G21" s="105"/>
      <c r="H21" s="105"/>
      <c r="I21" s="105"/>
      <c r="J21" s="105"/>
      <c r="K21" s="106"/>
    </row>
    <row r="22" spans="1:12" ht="25" customHeight="1" x14ac:dyDescent="0.3">
      <c r="B22" s="111" t="str">
        <f>HYPERLINK(VLOOKUP(B7,M6:T10,8,0),VLOOKUP(B7,M6:T10,8,0))</f>
        <v>http://www.toxement.com.co/media/3720/e3f-grout.pdf</v>
      </c>
      <c r="C22" s="112"/>
      <c r="D22" s="112"/>
      <c r="E22" s="112"/>
      <c r="F22" s="112"/>
      <c r="G22" s="112"/>
      <c r="H22" s="112"/>
      <c r="I22" s="112"/>
      <c r="J22" s="112"/>
      <c r="K22" s="113"/>
      <c r="L22" s="73"/>
    </row>
    <row r="23" spans="1:12" ht="15.5" customHeight="1" x14ac:dyDescent="0.3">
      <c r="B23" s="104" t="s">
        <v>19</v>
      </c>
      <c r="C23" s="105"/>
      <c r="D23" s="105"/>
      <c r="E23" s="105"/>
      <c r="F23" s="105"/>
      <c r="G23" s="105"/>
      <c r="H23" s="105"/>
      <c r="I23" s="105"/>
      <c r="J23" s="105"/>
      <c r="K23" s="106"/>
    </row>
    <row r="24" spans="1:12" ht="44.5" customHeight="1" thickBot="1" x14ac:dyDescent="0.35">
      <c r="B24" s="97" t="s">
        <v>20</v>
      </c>
      <c r="C24" s="98"/>
      <c r="D24" s="98"/>
      <c r="E24" s="98"/>
      <c r="F24" s="98"/>
      <c r="G24" s="98"/>
      <c r="H24" s="98"/>
      <c r="I24" s="98"/>
      <c r="J24" s="98"/>
      <c r="K24" s="99"/>
    </row>
    <row r="25" spans="1:12" ht="28" customHeight="1" thickBot="1" x14ac:dyDescent="0.35">
      <c r="B25" s="28" t="s">
        <v>61</v>
      </c>
      <c r="C25" s="29"/>
      <c r="D25" s="29"/>
      <c r="E25" s="29"/>
      <c r="F25" s="29"/>
      <c r="G25" s="29"/>
      <c r="H25" s="29"/>
      <c r="I25" s="29"/>
      <c r="J25" s="29"/>
      <c r="K25" s="30"/>
    </row>
    <row r="26" spans="1:12" x14ac:dyDescent="0.3">
      <c r="B26" s="34"/>
      <c r="C26" s="16"/>
      <c r="D26" s="16"/>
      <c r="E26" s="16"/>
      <c r="F26" s="16"/>
      <c r="G26" s="16"/>
      <c r="H26" s="16"/>
      <c r="I26" s="16"/>
      <c r="J26" s="35"/>
      <c r="K26" s="36"/>
    </row>
    <row r="27" spans="1:12" x14ac:dyDescent="0.3">
      <c r="B27" s="34"/>
      <c r="C27" s="16"/>
      <c r="D27" s="16"/>
      <c r="E27" s="16"/>
      <c r="F27" s="16"/>
      <c r="G27" s="16"/>
      <c r="H27" s="16"/>
      <c r="I27" s="16"/>
      <c r="J27" s="35"/>
      <c r="K27" s="36"/>
    </row>
    <row r="28" spans="1:12" x14ac:dyDescent="0.3">
      <c r="B28" s="34"/>
      <c r="C28" s="16"/>
      <c r="D28" s="16"/>
      <c r="E28" s="16"/>
      <c r="F28" s="16"/>
      <c r="G28" s="16"/>
      <c r="H28" s="16"/>
      <c r="I28" s="16"/>
      <c r="J28" s="35"/>
      <c r="K28" s="36"/>
    </row>
    <row r="29" spans="1:12" x14ac:dyDescent="0.3">
      <c r="B29" s="34"/>
      <c r="C29" s="16"/>
      <c r="D29" s="16"/>
      <c r="E29" s="16"/>
      <c r="F29" s="16"/>
      <c r="G29" s="16"/>
      <c r="H29" s="16"/>
      <c r="I29" s="16"/>
      <c r="J29" s="35"/>
      <c r="K29" s="36"/>
    </row>
    <row r="30" spans="1:12" ht="36" customHeight="1" x14ac:dyDescent="0.3">
      <c r="B30" s="34"/>
      <c r="C30" s="16"/>
      <c r="D30" s="16"/>
      <c r="E30" s="16"/>
      <c r="F30" s="16"/>
      <c r="G30" s="16"/>
      <c r="H30" s="16"/>
      <c r="I30" s="16"/>
      <c r="J30" s="35"/>
      <c r="K30" s="36"/>
    </row>
    <row r="31" spans="1:12" x14ac:dyDescent="0.3">
      <c r="B31" s="34"/>
      <c r="C31" s="16"/>
      <c r="D31" s="16"/>
      <c r="E31" s="16"/>
      <c r="F31" s="16"/>
      <c r="G31" s="16"/>
      <c r="H31" s="16"/>
      <c r="I31" s="16"/>
      <c r="J31" s="35"/>
      <c r="K31" s="36"/>
    </row>
    <row r="32" spans="1:12" ht="134" customHeight="1" thickBot="1" x14ac:dyDescent="0.35">
      <c r="B32" s="37"/>
      <c r="C32" s="27"/>
      <c r="D32" s="27"/>
      <c r="E32" s="27"/>
      <c r="F32" s="27"/>
      <c r="G32" s="27"/>
      <c r="H32" s="27"/>
      <c r="I32" s="27"/>
      <c r="J32" s="38"/>
      <c r="K32" s="39"/>
    </row>
    <row r="33" x14ac:dyDescent="0.3"/>
    <row r="34" hidden="1" x14ac:dyDescent="0.3"/>
    <row r="35" hidden="1" x14ac:dyDescent="0.3"/>
    <row r="36" ht="34" hidden="1" customHeight="1" x14ac:dyDescent="0.3"/>
    <row r="37" hidden="1" x14ac:dyDescent="0.3"/>
    <row r="38" ht="14.5" hidden="1" customHeight="1" x14ac:dyDescent="0.3"/>
    <row r="39" hidden="1" x14ac:dyDescent="0.3"/>
    <row r="40" ht="57" hidden="1" customHeight="1" x14ac:dyDescent="0.3"/>
    <row r="41" hidden="1" x14ac:dyDescent="0.3"/>
    <row r="42" hidden="1" x14ac:dyDescent="0.3"/>
    <row r="43" ht="28" hidden="1" customHeight="1" x14ac:dyDescent="0.3"/>
    <row r="44" ht="19" hidden="1" customHeight="1" x14ac:dyDescent="0.3"/>
    <row r="45" hidden="1" x14ac:dyDescent="0.3"/>
    <row r="46" ht="14.5" hidden="1" customHeight="1" x14ac:dyDescent="0.3"/>
    <row r="47" hidden="1" x14ac:dyDescent="0.3"/>
    <row r="48" ht="57" hidden="1" customHeight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t="14.5" hidden="1" customHeight="1" x14ac:dyDescent="0.3"/>
    <row r="55" hidden="1" x14ac:dyDescent="0.3"/>
    <row r="56" ht="57" hidden="1" customHeight="1" x14ac:dyDescent="0.3"/>
    <row r="57" hidden="1" x14ac:dyDescent="0.3"/>
    <row r="58" hidden="1" x14ac:dyDescent="0.3"/>
    <row r="59" hidden="1" x14ac:dyDescent="0.3"/>
    <row r="60" hidden="1" x14ac:dyDescent="0.3"/>
    <row r="61" hidden="1" x14ac:dyDescent="0.3"/>
    <row r="62" hidden="1" x14ac:dyDescent="0.3"/>
    <row r="63" hidden="1" x14ac:dyDescent="0.3"/>
    <row r="64" ht="57" hidden="1" customHeight="1" x14ac:dyDescent="0.3"/>
    <row r="65" hidden="1" x14ac:dyDescent="0.3"/>
    <row r="66" hidden="1" x14ac:dyDescent="0.3"/>
    <row r="67" hidden="1" x14ac:dyDescent="0.3"/>
    <row r="68" hidden="1" x14ac:dyDescent="0.3"/>
    <row r="69" hidden="1" x14ac:dyDescent="0.3"/>
    <row r="70" hidden="1" x14ac:dyDescent="0.3"/>
    <row r="71" hidden="1" x14ac:dyDescent="0.3"/>
    <row r="72" ht="57" hidden="1" customHeight="1" x14ac:dyDescent="0.3"/>
    <row r="73" hidden="1" x14ac:dyDescent="0.3"/>
    <row r="74" hidden="1" x14ac:dyDescent="0.3"/>
    <row r="75" hidden="1" x14ac:dyDescent="0.3"/>
    <row r="76" hidden="1" x14ac:dyDescent="0.3"/>
    <row r="77" hidden="1" x14ac:dyDescent="0.3"/>
    <row r="78" hidden="1" x14ac:dyDescent="0.3"/>
    <row r="79" hidden="1" x14ac:dyDescent="0.3"/>
    <row r="80" ht="57" hidden="1" customHeight="1" x14ac:dyDescent="0.3"/>
    <row r="81" hidden="1" x14ac:dyDescent="0.3"/>
  </sheetData>
  <sheetProtection algorithmName="SHA-512" hashValue="BzZwt5VKpIHJH/AsI5UW5Mo59n1rnboaYQLV4WiH8SFui270bIabMkisC4DCm8rtX5VxUdQBgWbOj1cI7WWOPA==" saltValue="s6Pgsay0VZOBjlw5pSGiWw==" spinCount="100000" sheet="1" objects="1" scenarios="1"/>
  <mergeCells count="28">
    <mergeCell ref="B2:C2"/>
    <mergeCell ref="B3:J3"/>
    <mergeCell ref="M3:M4"/>
    <mergeCell ref="K4:K5"/>
    <mergeCell ref="B24:K24"/>
    <mergeCell ref="E17:K17"/>
    <mergeCell ref="E18:K18"/>
    <mergeCell ref="B23:K23"/>
    <mergeCell ref="B19:K19"/>
    <mergeCell ref="B20:K20"/>
    <mergeCell ref="B21:K21"/>
    <mergeCell ref="B22:K22"/>
    <mergeCell ref="U4:W4"/>
    <mergeCell ref="X4:Z4"/>
    <mergeCell ref="B6:C6"/>
    <mergeCell ref="E6:F6"/>
    <mergeCell ref="G6:H6"/>
    <mergeCell ref="I6:K6"/>
    <mergeCell ref="T3:T4"/>
    <mergeCell ref="B4:B5"/>
    <mergeCell ref="C4:C5"/>
    <mergeCell ref="D4:D5"/>
    <mergeCell ref="E4:F5"/>
    <mergeCell ref="G4:G5"/>
    <mergeCell ref="I4:J5"/>
    <mergeCell ref="S3:S4"/>
    <mergeCell ref="N3:Q3"/>
    <mergeCell ref="R3:R4"/>
  </mergeCells>
  <dataValidations count="3">
    <dataValidation type="list" allowBlank="1" showInputMessage="1" showErrorMessage="1" sqref="G7">
      <formula1>$AB$5:$AB$9</formula1>
    </dataValidation>
    <dataValidation type="list" allowBlank="1" showInputMessage="1" showErrorMessage="1" sqref="B7">
      <formula1>$M$6:$M$10</formula1>
    </dataValidation>
    <dataValidation type="list" allowBlank="1" showInputMessage="1" showErrorMessage="1" sqref="I7">
      <formula1>$AD$5:$AD$7</formula1>
    </dataValidation>
  </dataValidations>
  <hyperlinks>
    <hyperlink ref="E18" r:id="rId1"/>
    <hyperlink ref="T10" r:id="rId2"/>
  </hyperlinks>
  <printOptions horizontalCentered="1"/>
  <pageMargins left="0.70866141732283472" right="0.70866141732283472" top="0.74803149606299213" bottom="0.74803149606299213" header="0.31496062992125984" footer="0.31496062992125984"/>
  <pageSetup scale="42" orientation="portrait" r:id="rId3"/>
  <drawing r:id="rId4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RELLENOS Y NIVELACIONES</vt:lpstr>
      <vt:lpstr>'RELLENOS Y NIVELACIONES'!Área_de_impresión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backup1</dc:creator>
  <cp:lastModifiedBy>backup1</cp:lastModifiedBy>
  <cp:lastPrinted>2020-05-26T20:39:15Z</cp:lastPrinted>
  <dcterms:created xsi:type="dcterms:W3CDTF">2020-05-13T22:12:11Z</dcterms:created>
  <dcterms:modified xsi:type="dcterms:W3CDTF">2020-09-16T20:05:48Z</dcterms:modified>
</cp:coreProperties>
</file>