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"/>
    </mc:Choice>
  </mc:AlternateContent>
  <bookViews>
    <workbookView xWindow="0" yWindow="0" windowWidth="30585" windowHeight="17835"/>
  </bookViews>
  <sheets>
    <sheet name="ENDURECEDORES SILICEOS" sheetId="1" r:id="rId1"/>
  </sheets>
  <definedNames>
    <definedName name="_xlnm.Print_Area" localSheetId="0">'ENDURECEDORES SILICEOS'!$B$1:$K$22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H7" i="1" l="1"/>
  <c r="K7" i="1"/>
  <c r="AA7" i="1"/>
  <c r="Z9" i="1"/>
  <c r="Z8" i="1"/>
  <c r="Z7" i="1"/>
  <c r="D7" i="1"/>
  <c r="C7" i="1"/>
  <c r="Z2" i="1"/>
  <c r="Z6" i="1"/>
  <c r="AA6" i="1"/>
</calcChain>
</file>

<file path=xl/sharedStrings.xml><?xml version="1.0" encoding="utf-8"?>
<sst xmlns="http://schemas.openxmlformats.org/spreadsheetml/2006/main" count="80" uniqueCount="53">
  <si>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</si>
  <si>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</si>
  <si>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</si>
  <si>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</si>
  <si>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</si>
  <si>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</si>
  <si>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</si>
  <si>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ROCKTOP FF</t>
  </si>
  <si>
    <t>PRESENTACIONES DISPONIBLES</t>
  </si>
  <si>
    <t>UND DE MEDIDA</t>
  </si>
  <si>
    <t>ROCKTOP</t>
  </si>
  <si>
    <t>SURFLEX E</t>
  </si>
  <si>
    <t>Digite el área a calcular</t>
  </si>
  <si>
    <t>Ligero</t>
  </si>
  <si>
    <t>Pesado</t>
  </si>
  <si>
    <t>FICHAS TECNICAS</t>
  </si>
  <si>
    <t>m2</t>
  </si>
  <si>
    <t>unidad</t>
  </si>
  <si>
    <t>TIPO DE TRÁFICO</t>
  </si>
  <si>
    <t>TIPO DE TRAFICO</t>
  </si>
  <si>
    <t>Mediano</t>
  </si>
  <si>
    <t>No aplica</t>
  </si>
  <si>
    <t>Presentación</t>
  </si>
  <si>
    <t>Trafico por Producto</t>
  </si>
  <si>
    <t>kg</t>
  </si>
  <si>
    <t>Liviano - semi pesado</t>
  </si>
  <si>
    <t xml:space="preserve">SURFLEX </t>
  </si>
  <si>
    <t>DOSIFICACIONES</t>
  </si>
  <si>
    <t>SURFLEX LIGHT REFLECTIVE</t>
  </si>
  <si>
    <t>Endurecedor silíceo para pisos planos y súper planos, con acabado de color gris, blanco, verde o rojo.</t>
  </si>
  <si>
    <t>Pesado o Color</t>
  </si>
  <si>
    <t xml:space="preserve"> De 4.9 kg/m2 a 12.2 kg/m2</t>
  </si>
  <si>
    <t xml:space="preserve">IMPORTANTE </t>
  </si>
  <si>
    <t>http://www.toxement.com.co/media/3018/surflex-e.pdf</t>
  </si>
  <si>
    <t>http://www.toxement.com.co/media/3019/surflex-light-reflective.pdf</t>
  </si>
  <si>
    <t>http://www.toxement.com.co/media/3604/rocktop.pdf</t>
  </si>
  <si>
    <t>http://www.toxement.com.co/media/3605/rocktop-ff.pdf</t>
  </si>
  <si>
    <t>http://www.toxement.com.co/media/3606/surflex.pdf</t>
  </si>
  <si>
    <t>Seleccione de la lista despegable el tipo de tráfico</t>
  </si>
  <si>
    <t>Endurecedor silíceo para pisos con acabado de color gris, gris claro, rojo, blanco, verde claro o verde oscuro</t>
  </si>
  <si>
    <t>Endurecedor silíceo para pisos planos y súper planos, con acabado de color gris, gris claro, verde y blanco</t>
  </si>
  <si>
    <t>Endurecedor para pisos no metálicos, especial para pisos que estarán frecuentemente húmedos, con acabado en color gris.</t>
  </si>
  <si>
    <t>* Los rendimientos aquí consignados son consumos teóricos y promediados, sin embargo estos pueden presentar variaciones de acuerdo a la porosidad de la superficie y/o otras condiciones de la aplicación</t>
  </si>
  <si>
    <t>1. Endurecedores Silíceos</t>
  </si>
  <si>
    <t>Endurecedor reflectivo no metálico  para pisos, diseñado para incrementar reflectividad y mejorar los niveles de luz, con acabado de color gris</t>
  </si>
  <si>
    <t>Tráfico ligero: 2 a 3 kg/m2
Tráfico mediano: 3 a 4 kg/m2
Tráfico pesado: 4 a 6 kg/m2</t>
  </si>
  <si>
    <t xml:space="preserve">Tráfico liviano - semipesado: 2,4 a 5 kg/m2
Tráfico pesado o superficies con color: 6 a 9,8 kg/m2
 </t>
  </si>
  <si>
    <t>VERSIÓN MARZO 2020</t>
  </si>
  <si>
    <t>HOJAS TÉCNICAS</t>
  </si>
  <si>
    <t>ASESORÍA TÉCNICA</t>
  </si>
  <si>
    <t>Seleccione de la lista desplegable el endurecedor a utilizar</t>
  </si>
  <si>
    <t>Seleccione de la lista desplegable la presentación a requerir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</si>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</sst>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sz val="10"/>
      <name val="Calibri"/>
      <family val="2"/>
    </font>
    <font>
      <b/>
      <sz val="16"/>
      <name val="Century Gothic"/>
      <family val="2"/>
    </font>
    <font>
      <b/>
      <sz val="9"/>
      <color rgb="FFC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92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/>
    </xf>
    <xf numFmtId="0" fontId="2" fillId="0" borderId="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5" fillId="0" borderId="0" xfId="0" applyFont="1" applyFill="1" applyProtection="1"/>
    <xf numFmtId="0" fontId="2" fillId="0" borderId="8" xfId="0" applyFont="1" applyFill="1" applyBorder="1" applyAlignment="1" applyProtection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wrapText="1"/>
    </xf>
    <xf numFmtId="0" fontId="1" fillId="0" borderId="5" xfId="0" applyFont="1" applyBorder="1" applyProtection="1"/>
    <xf numFmtId="0" fontId="10" fillId="2" borderId="15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2" fontId="1" fillId="2" borderId="2" xfId="0" applyNumberFormat="1" applyFont="1" applyFill="1" applyBorder="1" applyProtection="1"/>
    <xf numFmtId="0" fontId="1" fillId="2" borderId="18" xfId="0" applyFont="1" applyFill="1" applyBorder="1" applyProtection="1"/>
    <xf numFmtId="0" fontId="4" fillId="0" borderId="17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0" xfId="0" applyNumberFormat="1" applyFont="1" applyBorder="1" applyProtection="1"/>
    <xf numFmtId="0" fontId="1" fillId="0" borderId="17" xfId="0" applyFont="1" applyBorder="1" applyProtection="1"/>
    <xf numFmtId="0" fontId="1" fillId="0" borderId="4" xfId="0" applyFont="1" applyBorder="1" applyProtection="1"/>
    <xf numFmtId="2" fontId="1" fillId="0" borderId="5" xfId="0" applyNumberFormat="1" applyFont="1" applyBorder="1" applyProtection="1"/>
    <xf numFmtId="0" fontId="1" fillId="0" borderId="13" xfId="0" applyFont="1" applyBorder="1" applyProtection="1"/>
    <xf numFmtId="0" fontId="11" fillId="4" borderId="6" xfId="0" applyFont="1" applyFill="1" applyBorder="1" applyAlignment="1" applyProtection="1">
      <alignment horizontal="center" vertical="center" wrapText="1"/>
    </xf>
    <xf numFmtId="0" fontId="12" fillId="6" borderId="13" xfId="0" applyFont="1" applyFill="1" applyBorder="1" applyAlignment="1" applyProtection="1">
      <alignment horizontal="center" vertical="center" wrapText="1"/>
    </xf>
    <xf numFmtId="0" fontId="13" fillId="6" borderId="0" xfId="0" applyFont="1" applyFill="1" applyBorder="1" applyAlignment="1" applyProtection="1">
      <alignment horizontal="center" vertical="center"/>
    </xf>
    <xf numFmtId="0" fontId="13" fillId="6" borderId="8" xfId="0" applyFont="1" applyFill="1" applyBorder="1" applyAlignment="1" applyProtection="1">
      <alignment horizontal="center" vertical="center"/>
    </xf>
    <xf numFmtId="0" fontId="13" fillId="6" borderId="8" xfId="0" applyFont="1" applyFill="1" applyBorder="1" applyAlignment="1" applyProtection="1">
      <alignment horizontal="left" vertical="center"/>
    </xf>
    <xf numFmtId="0" fontId="13" fillId="6" borderId="8" xfId="0" applyFont="1" applyFill="1" applyBorder="1" applyAlignment="1" applyProtection="1">
      <alignment horizontal="left" vertical="top" wrapText="1"/>
    </xf>
    <xf numFmtId="0" fontId="13" fillId="6" borderId="8" xfId="0" applyFont="1" applyFill="1" applyBorder="1" applyAlignment="1" applyProtection="1">
      <alignment horizontal="center" wrapText="1"/>
    </xf>
    <xf numFmtId="0" fontId="13" fillId="6" borderId="8" xfId="0" applyFont="1" applyFill="1" applyBorder="1" applyAlignment="1" applyProtection="1">
      <alignment vertical="top"/>
    </xf>
    <xf numFmtId="0" fontId="13" fillId="6" borderId="0" xfId="0" applyFont="1" applyFill="1" applyBorder="1" applyAlignment="1" applyProtection="1">
      <alignment vertical="top"/>
    </xf>
    <xf numFmtId="0" fontId="2" fillId="0" borderId="19" xfId="0" applyFont="1" applyFill="1" applyBorder="1" applyAlignment="1" applyProtection="1">
      <alignment vertical="center"/>
    </xf>
    <xf numFmtId="0" fontId="2" fillId="0" borderId="19" xfId="0" applyNumberFormat="1" applyFont="1" applyFill="1" applyBorder="1" applyAlignment="1" applyProtection="1">
      <alignment vertical="center"/>
    </xf>
    <xf numFmtId="0" fontId="5" fillId="0" borderId="8" xfId="0" applyFont="1" applyBorder="1" applyProtection="1"/>
    <xf numFmtId="0" fontId="5" fillId="3" borderId="8" xfId="0" applyFont="1" applyFill="1" applyBorder="1" applyProtection="1"/>
    <xf numFmtId="0" fontId="5" fillId="3" borderId="8" xfId="0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9" fillId="2" borderId="0" xfId="1" applyFill="1" applyBorder="1" applyAlignment="1" applyProtection="1">
      <alignment vertical="top" wrapText="1"/>
    </xf>
    <xf numFmtId="0" fontId="2" fillId="0" borderId="0" xfId="0" applyFont="1" applyBorder="1" applyProtection="1"/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left" vertical="center" wrapText="1"/>
      <protection locked="0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0" fontId="13" fillId="6" borderId="9" xfId="0" applyFont="1" applyFill="1" applyBorder="1" applyAlignment="1" applyProtection="1">
      <alignment horizontal="center" vertical="center"/>
    </xf>
    <xf numFmtId="0" fontId="13" fillId="6" borderId="10" xfId="0" applyFont="1" applyFill="1" applyBorder="1" applyAlignment="1" applyProtection="1">
      <alignment horizontal="center" vertical="center"/>
    </xf>
    <xf numFmtId="0" fontId="13" fillId="6" borderId="16" xfId="0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/>
    </xf>
    <xf numFmtId="0" fontId="12" fillId="6" borderId="14" xfId="0" applyFont="1" applyFill="1" applyBorder="1" applyAlignment="1" applyProtection="1">
      <alignment horizontal="left" vertical="center" wrapText="1"/>
    </xf>
    <xf numFmtId="0" fontId="12" fillId="6" borderId="11" xfId="0" applyFont="1" applyFill="1" applyBorder="1" applyAlignment="1" applyProtection="1">
      <alignment horizontal="left" vertical="center" wrapText="1"/>
    </xf>
    <xf numFmtId="0" fontId="12" fillId="6" borderId="15" xfId="0" applyFont="1" applyFill="1" applyBorder="1" applyAlignment="1" applyProtection="1">
      <alignment horizontal="left" vertical="center" wrapText="1"/>
    </xf>
    <xf numFmtId="0" fontId="13" fillId="6" borderId="9" xfId="0" applyFont="1" applyFill="1" applyBorder="1" applyAlignment="1" applyProtection="1">
      <alignment horizontal="center" wrapText="1"/>
    </xf>
    <xf numFmtId="0" fontId="13" fillId="6" borderId="10" xfId="0" applyFont="1" applyFill="1" applyBorder="1" applyAlignment="1" applyProtection="1">
      <alignment horizontal="center" wrapText="1"/>
    </xf>
    <xf numFmtId="0" fontId="13" fillId="6" borderId="9" xfId="0" applyFont="1" applyFill="1" applyBorder="1" applyAlignment="1" applyProtection="1">
      <alignment horizontal="center" vertical="center" wrapText="1"/>
    </xf>
    <xf numFmtId="0" fontId="13" fillId="6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17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/>
    </xf>
    <xf numFmtId="0" fontId="11" fillId="4" borderId="6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left" vertical="center"/>
    </xf>
    <xf numFmtId="0" fontId="6" fillId="6" borderId="11" xfId="0" applyFont="1" applyFill="1" applyBorder="1" applyAlignment="1" applyProtection="1">
      <alignment horizontal="left" vertical="center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0" fontId="13" fillId="6" borderId="8" xfId="0" applyFont="1" applyFill="1" applyBorder="1" applyAlignment="1" applyProtection="1">
      <alignment horizontal="center" vertical="center" wrapText="1"/>
    </xf>
    <xf numFmtId="2" fontId="11" fillId="4" borderId="6" xfId="0" applyNumberFormat="1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7" xfId="0" applyFont="1" applyBorder="1" applyAlignment="1" applyProtection="1">
      <alignment horizontal="left" vertical="top" wrapText="1"/>
    </xf>
    <xf numFmtId="0" fontId="9" fillId="2" borderId="3" xfId="1" applyFill="1" applyBorder="1" applyAlignment="1" applyProtection="1">
      <alignment horizontal="left" vertical="center" wrapText="1"/>
      <protection locked="0"/>
    </xf>
    <xf numFmtId="0" fontId="9" fillId="2" borderId="0" xfId="1" applyFill="1" applyBorder="1" applyAlignment="1" applyProtection="1">
      <alignment horizontal="left" vertical="center" wrapText="1"/>
      <protection locked="0"/>
    </xf>
    <xf numFmtId="0" fontId="9" fillId="2" borderId="17" xfId="1" applyFill="1" applyBorder="1" applyAlignment="1" applyProtection="1">
      <alignment horizontal="left" vertical="center" wrapText="1"/>
      <protection locked="0"/>
    </xf>
    <xf numFmtId="0" fontId="15" fillId="2" borderId="14" xfId="0" applyFont="1" applyFill="1" applyBorder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70555</xdr:colOff>
      <xdr:row>0</xdr:row>
      <xdr:rowOff>0</xdr:rowOff>
    </xdr:from>
    <xdr:to>
      <xdr:col>10</xdr:col>
      <xdr:colOff>1521354</xdr:colOff>
      <xdr:row>2</xdr:row>
      <xdr:rowOff>423334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01" y="0"/>
          <a:ext cx="13476111" cy="2500313"/>
        </a:xfrm>
        <a:prstGeom prst="rect">
          <a:avLst/>
        </a:prstGeom>
      </xdr:spPr>
    </xdr:pic>
    <xdr:clientData/>
  </xdr:twoCellAnchor>
  <xdr:twoCellAnchor editAs="oneCell">
    <xdr:from>
      <xdr:col>1</xdr:col>
      <xdr:colOff>132290</xdr:colOff>
      <xdr:row>15</xdr:row>
      <xdr:rowOff>85927</xdr:rowOff>
    </xdr:from>
    <xdr:to>
      <xdr:col>10</xdr:col>
      <xdr:colOff>1428750</xdr:colOff>
      <xdr:row>21</xdr:row>
      <xdr:rowOff>1441567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436" y="7494260"/>
          <a:ext cx="13321772" cy="2876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0"/>
  <sheetViews>
    <sheetView showGridLines="0" showRowColHeaders="0" tabSelected="1" zoomScale="72" zoomScaleNormal="72" zoomScalePageLayoutView="72" workbookViewId="0">
      <selection activeCell="B7" sqref="B7"/>
    </sheetView>
  </sheetViews>
  <sheetFormatPr baseColWidth="10" defaultColWidth="0" defaultRowHeight="16.5" zeroHeight="1" x14ac:dyDescent="0.3"/>
  <cols>
    <col min="1" max="1" width="1" style="6" customWidth="1"/>
    <col min="2" max="2" width="27.85546875" style="6" customWidth="1"/>
    <col min="3" max="3" width="36.5703125" style="6" customWidth="1"/>
    <col min="4" max="4" width="39.28515625" style="6" bestFit="1" customWidth="1"/>
    <col min="5" max="5" width="9.42578125" style="6" customWidth="1"/>
    <col min="6" max="6" width="12.42578125" style="6" customWidth="1"/>
    <col min="7" max="7" width="15.42578125" style="6" customWidth="1"/>
    <col min="8" max="8" width="16.5703125" style="6" customWidth="1"/>
    <col min="9" max="9" width="9.140625" style="6" customWidth="1"/>
    <col min="10" max="10" width="13.42578125" style="15" customWidth="1"/>
    <col min="11" max="11" width="23.42578125" style="6" customWidth="1"/>
    <col min="12" max="12" width="3.7109375" style="6" customWidth="1"/>
    <col min="13" max="13" width="20.5703125" style="4" hidden="1" customWidth="1"/>
    <col min="14" max="15" width="20.5703125" style="17" hidden="1" customWidth="1"/>
    <col min="16" max="16" width="20.5703125" style="5" hidden="1" customWidth="1"/>
    <col min="17" max="17" width="20.5703125" style="23" hidden="1" customWidth="1"/>
    <col min="18" max="18" width="20.5703125" style="5" hidden="1" customWidth="1"/>
    <col min="19" max="24" width="20.5703125" style="21" hidden="1" customWidth="1"/>
    <col min="25" max="25" width="20.5703125" style="25" hidden="1" customWidth="1"/>
    <col min="26" max="26" width="20.5703125" style="21" hidden="1" customWidth="1"/>
    <col min="27" max="27" width="20.5703125" style="22" hidden="1" customWidth="1"/>
    <col min="28" max="28" width="20.5703125" style="21" hidden="1" customWidth="1"/>
    <col min="29" max="16384" width="20.5703125" style="6" hidden="1"/>
  </cols>
  <sheetData>
    <row r="1" spans="1:27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32"/>
      <c r="K1" s="33"/>
      <c r="L1" s="3"/>
    </row>
    <row r="2" spans="1:27" ht="147.75" customHeight="1" x14ac:dyDescent="0.3">
      <c r="A2" s="7"/>
      <c r="B2" s="78"/>
      <c r="C2" s="79"/>
      <c r="D2" s="8"/>
      <c r="E2" s="8"/>
      <c r="F2" s="8"/>
      <c r="G2" s="8"/>
      <c r="H2" s="8"/>
      <c r="I2" s="8"/>
      <c r="J2" s="9"/>
      <c r="K2" s="34"/>
      <c r="L2" s="8"/>
      <c r="N2" s="11"/>
      <c r="O2" s="11"/>
      <c r="S2" s="10"/>
      <c r="T2" s="10"/>
      <c r="U2" s="10"/>
      <c r="V2" s="10"/>
      <c r="Z2" s="21">
        <f>4.9+12.2</f>
        <v>17.100000000000001</v>
      </c>
    </row>
    <row r="3" spans="1:27" ht="42" customHeight="1" thickBot="1" x14ac:dyDescent="0.35">
      <c r="A3" s="7"/>
      <c r="B3" s="80"/>
      <c r="C3" s="81"/>
      <c r="D3" s="81"/>
      <c r="E3" s="81"/>
      <c r="F3" s="81"/>
      <c r="G3" s="81"/>
      <c r="H3" s="81"/>
      <c r="I3" s="81"/>
      <c r="J3" s="81"/>
      <c r="K3" s="34"/>
      <c r="L3" s="8"/>
      <c r="M3" s="61" t="s">
        <v>0</v>
      </c>
      <c r="N3" s="88" t="s">
        <v>8</v>
      </c>
      <c r="O3" s="88"/>
      <c r="P3" s="70" t="s">
        <v>1</v>
      </c>
      <c r="Q3" s="68" t="s">
        <v>9</v>
      </c>
      <c r="R3" s="70" t="s">
        <v>2</v>
      </c>
      <c r="S3" s="61" t="s">
        <v>15</v>
      </c>
      <c r="T3" s="43"/>
      <c r="U3" s="43"/>
      <c r="V3" s="43"/>
      <c r="W3" s="63" t="s">
        <v>27</v>
      </c>
      <c r="X3" s="64"/>
      <c r="Y3" s="11"/>
    </row>
    <row r="4" spans="1:27" ht="20.25" thickBot="1" x14ac:dyDescent="0.35">
      <c r="A4" s="7"/>
      <c r="B4" s="82" t="s">
        <v>0</v>
      </c>
      <c r="C4" s="83" t="s">
        <v>1</v>
      </c>
      <c r="D4" s="83" t="s">
        <v>2</v>
      </c>
      <c r="E4" s="83" t="s">
        <v>3</v>
      </c>
      <c r="F4" s="83"/>
      <c r="G4" s="86" t="s">
        <v>18</v>
      </c>
      <c r="H4" s="41" t="s">
        <v>24</v>
      </c>
      <c r="I4" s="83" t="s">
        <v>4</v>
      </c>
      <c r="J4" s="83"/>
      <c r="K4" s="89" t="s">
        <v>5</v>
      </c>
      <c r="L4" s="8"/>
      <c r="M4" s="62"/>
      <c r="N4" s="44"/>
      <c r="O4" s="44" t="s">
        <v>17</v>
      </c>
      <c r="P4" s="71"/>
      <c r="Q4" s="69"/>
      <c r="R4" s="71"/>
      <c r="S4" s="62"/>
      <c r="T4" s="63" t="s">
        <v>19</v>
      </c>
      <c r="U4" s="64"/>
      <c r="V4" s="64"/>
      <c r="W4" s="63"/>
      <c r="X4" s="64"/>
      <c r="Y4" s="11"/>
    </row>
    <row r="5" spans="1:27" ht="33" customHeight="1" thickBot="1" x14ac:dyDescent="0.35">
      <c r="A5" s="7"/>
      <c r="B5" s="82"/>
      <c r="C5" s="83"/>
      <c r="D5" s="83"/>
      <c r="E5" s="83"/>
      <c r="F5" s="83"/>
      <c r="G5" s="87"/>
      <c r="H5" s="41" t="s">
        <v>6</v>
      </c>
      <c r="I5" s="83"/>
      <c r="J5" s="83"/>
      <c r="K5" s="89"/>
      <c r="L5" s="8"/>
      <c r="M5" s="45" t="s">
        <v>43</v>
      </c>
      <c r="N5" s="44"/>
      <c r="O5" s="44"/>
      <c r="P5" s="46"/>
      <c r="Q5" s="47"/>
      <c r="R5" s="46"/>
      <c r="S5" s="48"/>
      <c r="T5" s="49"/>
      <c r="U5" s="49"/>
      <c r="V5" s="49"/>
      <c r="W5" s="63"/>
      <c r="X5" s="64"/>
      <c r="Y5" s="11"/>
      <c r="Z5" s="53" t="s">
        <v>23</v>
      </c>
      <c r="AA5" s="54" t="s">
        <v>22</v>
      </c>
    </row>
    <row r="6" spans="1:27" ht="36.6" customHeight="1" thickBot="1" x14ac:dyDescent="0.35">
      <c r="A6" s="7"/>
      <c r="B6" s="84" t="s">
        <v>50</v>
      </c>
      <c r="C6" s="85"/>
      <c r="D6" s="42"/>
      <c r="E6" s="65" t="s">
        <v>12</v>
      </c>
      <c r="F6" s="66"/>
      <c r="G6" s="65" t="s">
        <v>38</v>
      </c>
      <c r="H6" s="66"/>
      <c r="I6" s="65" t="s">
        <v>51</v>
      </c>
      <c r="J6" s="67"/>
      <c r="K6" s="66"/>
      <c r="L6" s="8"/>
      <c r="M6" s="19" t="s">
        <v>10</v>
      </c>
      <c r="N6" s="26">
        <v>30</v>
      </c>
      <c r="O6" s="26" t="s">
        <v>24</v>
      </c>
      <c r="P6" s="18" t="s">
        <v>39</v>
      </c>
      <c r="Q6" s="24" t="s">
        <v>16</v>
      </c>
      <c r="R6" s="28" t="s">
        <v>45</v>
      </c>
      <c r="S6" s="19" t="s">
        <v>35</v>
      </c>
      <c r="T6" s="19" t="s">
        <v>13</v>
      </c>
      <c r="U6" s="19" t="s">
        <v>20</v>
      </c>
      <c r="V6" s="50" t="s">
        <v>14</v>
      </c>
      <c r="W6" s="52" t="s">
        <v>13</v>
      </c>
      <c r="X6" s="52">
        <v>2.5</v>
      </c>
      <c r="Z6" s="52" t="str">
        <f>B7</f>
        <v>ROCKTOP FF</v>
      </c>
      <c r="AA6" s="55" t="str">
        <f>B7</f>
        <v>ROCKTOP FF</v>
      </c>
    </row>
    <row r="7" spans="1:27" ht="75" customHeight="1" thickBot="1" x14ac:dyDescent="0.35">
      <c r="A7" s="7"/>
      <c r="B7" s="60" t="s">
        <v>7</v>
      </c>
      <c r="C7" s="12" t="str">
        <f>VLOOKUP(B7,M6:V10,4,0)</f>
        <v>Endurecedor silíceo para pisos planos y súper planos, con acabado de color gris, gris claro, verde y blanco</v>
      </c>
      <c r="D7" s="12" t="str">
        <f>VLOOKUP(B7,M6:V10,6,0)</f>
        <v xml:space="preserve">Tráfico liviano - semipesado: 2,4 a 5 kg/m2
Tráfico pesado o superficies con color: 6 a 9,8 kg/m2
 </v>
      </c>
      <c r="E7" s="58">
        <v>100</v>
      </c>
      <c r="F7" s="13" t="s">
        <v>16</v>
      </c>
      <c r="G7" s="59" t="s">
        <v>20</v>
      </c>
      <c r="H7" s="14">
        <f>ROUNDUP(VLOOKUP(G7,W6:X11,2,0)*E7,1)</f>
        <v>350</v>
      </c>
      <c r="I7" s="58">
        <v>30</v>
      </c>
      <c r="J7" s="14" t="s">
        <v>24</v>
      </c>
      <c r="K7" s="27">
        <f>ROUNDUP(+H7/I7,0)</f>
        <v>12</v>
      </c>
      <c r="L7" s="8"/>
      <c r="M7" s="19" t="s">
        <v>7</v>
      </c>
      <c r="N7" s="26">
        <v>30</v>
      </c>
      <c r="O7" s="26" t="s">
        <v>24</v>
      </c>
      <c r="P7" s="18" t="s">
        <v>40</v>
      </c>
      <c r="Q7" s="24" t="s">
        <v>16</v>
      </c>
      <c r="R7" s="28" t="s">
        <v>46</v>
      </c>
      <c r="S7" s="19" t="s">
        <v>36</v>
      </c>
      <c r="T7" s="19" t="s">
        <v>25</v>
      </c>
      <c r="U7" s="19" t="s">
        <v>30</v>
      </c>
      <c r="V7" s="50"/>
      <c r="W7" s="52" t="s">
        <v>20</v>
      </c>
      <c r="X7" s="52">
        <v>3.5</v>
      </c>
      <c r="Z7" s="52" t="str">
        <f>IF(VLOOKUP($B$7,$M$6:$V$10,8,0)&gt;0,VLOOKUP($B$7,$M$6:$V$10,8,0)," ")</f>
        <v>Liviano - semi pesado</v>
      </c>
      <c r="AA7" s="55">
        <f>IF(VLOOKUP($B$7,$M$6:$V$10,2,0)&gt;0,VLOOKUP($B$7,$M$6:$V$10,2,0)," ")</f>
        <v>30</v>
      </c>
    </row>
    <row r="8" spans="1:27" ht="24" customHeight="1" thickBot="1" x14ac:dyDescent="0.35">
      <c r="A8" s="3"/>
      <c r="B8" s="90"/>
      <c r="C8" s="91"/>
      <c r="D8" s="91"/>
      <c r="E8" s="91"/>
      <c r="F8" s="91"/>
      <c r="G8" s="91"/>
      <c r="H8" s="91"/>
      <c r="I8" s="91"/>
      <c r="J8" s="91"/>
      <c r="K8" s="92"/>
      <c r="M8" s="19" t="s">
        <v>26</v>
      </c>
      <c r="N8" s="26">
        <v>30</v>
      </c>
      <c r="O8" s="26" t="s">
        <v>24</v>
      </c>
      <c r="P8" s="18" t="s">
        <v>29</v>
      </c>
      <c r="Q8" s="24" t="s">
        <v>16</v>
      </c>
      <c r="R8" s="28" t="s">
        <v>46</v>
      </c>
      <c r="S8" s="20" t="s">
        <v>37</v>
      </c>
      <c r="T8" s="19" t="s">
        <v>25</v>
      </c>
      <c r="U8" s="19" t="s">
        <v>30</v>
      </c>
      <c r="V8" s="51"/>
      <c r="W8" s="52" t="s">
        <v>14</v>
      </c>
      <c r="X8" s="52">
        <v>5</v>
      </c>
      <c r="Z8" s="21" t="str">
        <f>IF(VLOOKUP($B$7,$M$6:$V108,9,0)&gt;0,VLOOKUP($B$7,$M$6:$V$10,9,0)," ")</f>
        <v>Pesado o Color</v>
      </c>
    </row>
    <row r="9" spans="1:27" ht="26.1" customHeight="1" thickBot="1" x14ac:dyDescent="0.35">
      <c r="A9" s="3"/>
      <c r="B9" s="93" t="s">
        <v>32</v>
      </c>
      <c r="C9" s="94"/>
      <c r="D9" s="94"/>
      <c r="E9" s="94"/>
      <c r="F9" s="94"/>
      <c r="G9" s="94"/>
      <c r="H9" s="94"/>
      <c r="I9" s="94"/>
      <c r="J9" s="94"/>
      <c r="K9" s="95"/>
      <c r="M9" s="19" t="s">
        <v>11</v>
      </c>
      <c r="N9" s="26">
        <v>22.7</v>
      </c>
      <c r="O9" s="26" t="s">
        <v>24</v>
      </c>
      <c r="P9" s="18" t="s">
        <v>41</v>
      </c>
      <c r="Q9" s="24" t="s">
        <v>16</v>
      </c>
      <c r="R9" s="28" t="s">
        <v>31</v>
      </c>
      <c r="S9" s="20" t="s">
        <v>33</v>
      </c>
      <c r="T9" s="20" t="s">
        <v>21</v>
      </c>
      <c r="U9" s="20"/>
      <c r="V9" s="51"/>
      <c r="W9" s="52" t="s">
        <v>25</v>
      </c>
      <c r="X9" s="52">
        <v>3.7</v>
      </c>
      <c r="Z9" s="21" t="str">
        <f>IF(VLOOKUP($B$7,$M$6:$V$10,10,0)&gt;0,VLOOKUP($B$7,$M$6:$V$10,10,0)," ")</f>
        <v xml:space="preserve"> </v>
      </c>
    </row>
    <row r="10" spans="1:27" ht="36" customHeight="1" x14ac:dyDescent="0.3">
      <c r="A10" s="3"/>
      <c r="B10" s="96" t="s">
        <v>42</v>
      </c>
      <c r="C10" s="97"/>
      <c r="D10" s="97"/>
      <c r="E10" s="97"/>
      <c r="F10" s="97"/>
      <c r="G10" s="97"/>
      <c r="H10" s="97"/>
      <c r="I10" s="97"/>
      <c r="J10" s="97"/>
      <c r="K10" s="98"/>
      <c r="M10" s="19" t="s">
        <v>28</v>
      </c>
      <c r="N10" s="26">
        <v>22.7</v>
      </c>
      <c r="O10" s="26" t="s">
        <v>24</v>
      </c>
      <c r="P10" s="18" t="s">
        <v>44</v>
      </c>
      <c r="Q10" s="24" t="s">
        <v>16</v>
      </c>
      <c r="R10" s="18" t="s">
        <v>31</v>
      </c>
      <c r="S10" s="20" t="s">
        <v>34</v>
      </c>
      <c r="T10" s="20" t="s">
        <v>21</v>
      </c>
      <c r="U10" s="20"/>
      <c r="V10" s="51"/>
      <c r="W10" s="52" t="s">
        <v>30</v>
      </c>
      <c r="X10" s="52">
        <v>7.9</v>
      </c>
    </row>
    <row r="11" spans="1:27" ht="17.100000000000001" customHeight="1" x14ac:dyDescent="0.3">
      <c r="A11" s="3"/>
      <c r="B11" s="72" t="s">
        <v>48</v>
      </c>
      <c r="C11" s="73"/>
      <c r="D11" s="73"/>
      <c r="E11" s="73"/>
      <c r="F11" s="73"/>
      <c r="G11" s="73"/>
      <c r="H11" s="73"/>
      <c r="I11" s="73"/>
      <c r="J11" s="73"/>
      <c r="K11" s="74"/>
      <c r="W11" s="52" t="s">
        <v>21</v>
      </c>
      <c r="X11" s="52">
        <v>8.5500000000000007</v>
      </c>
    </row>
    <row r="12" spans="1:27" ht="24.95" customHeight="1" x14ac:dyDescent="0.3">
      <c r="B12" s="99" t="str">
        <f>HYPERLINK(VLOOKUP(B7,M6:S10,7,0),VLOOKUP(B7,M6:S10,7,0))</f>
        <v>http://www.toxement.com.co/media/3605/rocktop-ff.pdf</v>
      </c>
      <c r="C12" s="100"/>
      <c r="D12" s="100"/>
      <c r="E12" s="100"/>
      <c r="F12" s="100"/>
      <c r="G12" s="100"/>
      <c r="H12" s="100"/>
      <c r="I12" s="100"/>
      <c r="J12" s="100"/>
      <c r="K12" s="101"/>
      <c r="L12" s="56"/>
      <c r="M12" s="57"/>
    </row>
    <row r="13" spans="1:27" ht="15.6" customHeight="1" x14ac:dyDescent="0.3">
      <c r="B13" s="72" t="s">
        <v>49</v>
      </c>
      <c r="C13" s="73"/>
      <c r="D13" s="73"/>
      <c r="E13" s="73"/>
      <c r="F13" s="73"/>
      <c r="G13" s="73"/>
      <c r="H13" s="73"/>
      <c r="I13" s="73"/>
      <c r="J13" s="73"/>
      <c r="K13" s="74"/>
    </row>
    <row r="14" spans="1:27" ht="44.45" customHeight="1" thickBot="1" x14ac:dyDescent="0.35">
      <c r="B14" s="75" t="s">
        <v>52</v>
      </c>
      <c r="C14" s="76"/>
      <c r="D14" s="76"/>
      <c r="E14" s="76"/>
      <c r="F14" s="76"/>
      <c r="G14" s="76"/>
      <c r="H14" s="76"/>
      <c r="I14" s="76"/>
      <c r="J14" s="76"/>
      <c r="K14" s="77"/>
    </row>
    <row r="15" spans="1:27" ht="27.95" customHeight="1" thickBot="1" x14ac:dyDescent="0.35">
      <c r="B15" s="102" t="s">
        <v>47</v>
      </c>
      <c r="C15" s="30"/>
      <c r="D15" s="30"/>
      <c r="E15" s="30"/>
      <c r="F15" s="30"/>
      <c r="G15" s="30"/>
      <c r="H15" s="30"/>
      <c r="I15" s="30"/>
      <c r="J15" s="30"/>
      <c r="K15" s="31"/>
    </row>
    <row r="16" spans="1:27" x14ac:dyDescent="0.3">
      <c r="B16" s="35"/>
      <c r="C16" s="16"/>
      <c r="D16" s="16"/>
      <c r="E16" s="16"/>
      <c r="F16" s="16"/>
      <c r="G16" s="16"/>
      <c r="H16" s="16"/>
      <c r="I16" s="16"/>
      <c r="J16" s="36"/>
      <c r="K16" s="37"/>
    </row>
    <row r="17" spans="2:11" x14ac:dyDescent="0.3">
      <c r="B17" s="35"/>
      <c r="C17" s="16"/>
      <c r="D17" s="16"/>
      <c r="E17" s="16"/>
      <c r="F17" s="16"/>
      <c r="G17" s="16"/>
      <c r="H17" s="16"/>
      <c r="I17" s="16"/>
      <c r="J17" s="36"/>
      <c r="K17" s="37"/>
    </row>
    <row r="18" spans="2:11" x14ac:dyDescent="0.3">
      <c r="B18" s="35"/>
      <c r="C18" s="16"/>
      <c r="D18" s="16"/>
      <c r="E18" s="16"/>
      <c r="F18" s="16"/>
      <c r="G18" s="16"/>
      <c r="H18" s="16"/>
      <c r="I18" s="16"/>
      <c r="J18" s="36"/>
      <c r="K18" s="37"/>
    </row>
    <row r="19" spans="2:11" x14ac:dyDescent="0.3">
      <c r="B19" s="35"/>
      <c r="C19" s="16"/>
      <c r="D19" s="16"/>
      <c r="E19" s="16"/>
      <c r="F19" s="16"/>
      <c r="G19" s="16"/>
      <c r="H19" s="16"/>
      <c r="I19" s="16"/>
      <c r="J19" s="36"/>
      <c r="K19" s="37"/>
    </row>
    <row r="20" spans="2:11" ht="36" customHeight="1" x14ac:dyDescent="0.3">
      <c r="B20" s="35"/>
      <c r="C20" s="16"/>
      <c r="D20" s="16"/>
      <c r="E20" s="16"/>
      <c r="F20" s="16"/>
      <c r="G20" s="16"/>
      <c r="H20" s="16"/>
      <c r="I20" s="16"/>
      <c r="J20" s="36"/>
      <c r="K20" s="37"/>
    </row>
    <row r="21" spans="2:11" x14ac:dyDescent="0.3">
      <c r="B21" s="35"/>
      <c r="C21" s="16"/>
      <c r="D21" s="16"/>
      <c r="E21" s="16"/>
      <c r="F21" s="16"/>
      <c r="G21" s="16"/>
      <c r="H21" s="16"/>
      <c r="I21" s="16"/>
      <c r="J21" s="36"/>
      <c r="K21" s="37"/>
    </row>
    <row r="22" spans="2:11" ht="123" customHeight="1" thickBot="1" x14ac:dyDescent="0.35">
      <c r="B22" s="38"/>
      <c r="C22" s="29"/>
      <c r="D22" s="29"/>
      <c r="E22" s="29"/>
      <c r="F22" s="29"/>
      <c r="G22" s="29"/>
      <c r="H22" s="29"/>
      <c r="I22" s="29"/>
      <c r="J22" s="39"/>
      <c r="K22" s="40"/>
    </row>
    <row r="23" spans="2:11" x14ac:dyDescent="0.3"/>
    <row r="24" spans="2:11" hidden="1" x14ac:dyDescent="0.3"/>
    <row r="25" spans="2:11" hidden="1" x14ac:dyDescent="0.3"/>
    <row r="26" spans="2:11" ht="33.950000000000003" hidden="1" customHeight="1" x14ac:dyDescent="0.3"/>
    <row r="27" spans="2:11" hidden="1" x14ac:dyDescent="0.3"/>
    <row r="28" spans="2:11" ht="14.45" hidden="1" customHeight="1" x14ac:dyDescent="0.3"/>
    <row r="29" spans="2:11" hidden="1" x14ac:dyDescent="0.3"/>
    <row r="30" spans="2:11" ht="57" hidden="1" customHeight="1" x14ac:dyDescent="0.3"/>
    <row r="31" spans="2:11" hidden="1" x14ac:dyDescent="0.3"/>
    <row r="32" spans="2:11" hidden="1" x14ac:dyDescent="0.3"/>
    <row r="33" ht="27.95" hidden="1" customHeight="1" x14ac:dyDescent="0.3"/>
    <row r="34" ht="18.95" hidden="1" customHeight="1" x14ac:dyDescent="0.3"/>
    <row r="35" hidden="1" x14ac:dyDescent="0.3"/>
    <row r="36" ht="14.45" hidden="1" customHeight="1" x14ac:dyDescent="0.3"/>
    <row r="37" hidden="1" x14ac:dyDescent="0.3"/>
    <row r="38" ht="57" hidden="1" customHeight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t="14.45" hidden="1" customHeight="1" x14ac:dyDescent="0.3"/>
    <row r="45" hidden="1" x14ac:dyDescent="0.3"/>
    <row r="46" ht="57" hidden="1" customHeight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t="57" hidden="1" customHeight="1" x14ac:dyDescent="0.3"/>
  </sheetData>
  <sheetProtection sheet="1" objects="1" scenarios="1" selectLockedCells="1"/>
  <mergeCells count="28">
    <mergeCell ref="B8:K8"/>
    <mergeCell ref="B9:K9"/>
    <mergeCell ref="B10:K10"/>
    <mergeCell ref="B11:K11"/>
    <mergeCell ref="B12:K12"/>
    <mergeCell ref="B13:K13"/>
    <mergeCell ref="B14:K14"/>
    <mergeCell ref="W3:X5"/>
    <mergeCell ref="B2:C2"/>
    <mergeCell ref="B3:J3"/>
    <mergeCell ref="B4:B5"/>
    <mergeCell ref="C4:C5"/>
    <mergeCell ref="D4:D5"/>
    <mergeCell ref="E4:F5"/>
    <mergeCell ref="I4:J5"/>
    <mergeCell ref="B6:C6"/>
    <mergeCell ref="G4:G5"/>
    <mergeCell ref="M3:M4"/>
    <mergeCell ref="N3:O3"/>
    <mergeCell ref="P3:P4"/>
    <mergeCell ref="K4:K5"/>
    <mergeCell ref="S3:S4"/>
    <mergeCell ref="T4:V4"/>
    <mergeCell ref="E6:F6"/>
    <mergeCell ref="I6:K6"/>
    <mergeCell ref="Q3:Q4"/>
    <mergeCell ref="R3:R4"/>
    <mergeCell ref="G6:H6"/>
  </mergeCells>
  <dataValidations count="3">
    <dataValidation type="list" allowBlank="1" showInputMessage="1" showErrorMessage="1" sqref="B7">
      <formula1>$M$6:$M$10</formula1>
    </dataValidation>
    <dataValidation type="list" allowBlank="1" showInputMessage="1" showErrorMessage="1" sqref="G7">
      <formula1>$Z$7:$Z$9</formula1>
    </dataValidation>
    <dataValidation type="list" allowBlank="1" showInputMessage="1" showErrorMessage="1" sqref="I7">
      <formula1>$AA$7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ENDURECEDORES SILICEOS</vt:lpstr>
      <vt:lpstr>'ENDURECEDORES SILICEOS'!Área_de_impresión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2020-05-26T20:51:00Z</cp:lastPrinted>
  <dcterms:created xsi:type="dcterms:W3CDTF">2020-05-13T22:12:11Z</dcterms:created>
  <dcterms:modified xsi:type="dcterms:W3CDTF">2020-06-16T21:55:57Z</dcterms:modified>
</cp:coreProperties>
</file>