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lorenabuitrago\Documents\Toxement\Ayudas de Cálculo\Actualización 2020\AYUDAS FINALES\Impermeabilización de placas y cubiertas\"/>
    </mc:Choice>
  </mc:AlternateContent>
  <xr:revisionPtr revIDLastSave="0" documentId="8_{0AE88AD4-60B6-411A-B724-41580BD15F57}" xr6:coauthVersionLast="36" xr6:coauthVersionMax="36" xr10:uidLastSave="{00000000-0000-0000-0000-000000000000}"/>
  <bookViews>
    <workbookView xWindow="0" yWindow="0" windowWidth="25200" windowHeight="11880" xr2:uid="{00000000-000D-0000-FFFF-FFFF00000000}"/>
  </bookViews>
  <sheets>
    <sheet name="IMPEMERABILIZANTES BASE ACUOSA" sheetId="1" r:id="rId1"/>
  </sheets>
  <definedNames>
    <definedName name="_xlnm.Print_Area" localSheetId="0">'IMPEMERABILIZANTES BASE ACUOSA'!$B$1:$K$27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H8" i="1"/>
  <c r="K9" i="1" l="1"/>
  <c r="D8" i="1" l="1"/>
  <c r="W11" i="1" l="1"/>
  <c r="W10" i="1"/>
  <c r="W9" i="1"/>
  <c r="W8" i="1"/>
  <c r="W7" i="1"/>
  <c r="E8" i="1"/>
  <c r="K8" i="1"/>
</calcChain>
</file>

<file path=xl/sharedStrings.xml><?xml version="1.0" encoding="utf-8"?>
<sst xmlns="http://schemas.openxmlformats.org/spreadsheetml/2006/main" count="43" uniqueCount="36">
  <si>
    <t>PRODUCTO</t>
  </si>
  <si>
    <t>DESCRIPCIÓN</t>
  </si>
  <si>
    <t>RENDIMIENTO</t>
  </si>
  <si>
    <t>VALORES A CALCULAR</t>
  </si>
  <si>
    <t>PRESENTACIONES</t>
  </si>
  <si>
    <t>CANTIDADES REQUERIDAS</t>
  </si>
  <si>
    <t>REQUERIDOS</t>
  </si>
  <si>
    <t>PRESENTACIONES DISPONIBLES</t>
  </si>
  <si>
    <t>DOSIFICACIÓN</t>
  </si>
  <si>
    <t>CEMENTO MARINO PLASTICO ECO</t>
  </si>
  <si>
    <t>EMULSION ASFALTICA ECO</t>
  </si>
  <si>
    <t>Impermeabilizante asfáltico base acuosa</t>
  </si>
  <si>
    <t>m2</t>
  </si>
  <si>
    <t xml:space="preserve">EUCOFELT </t>
  </si>
  <si>
    <t>Rollo * 100 m2</t>
  </si>
  <si>
    <t>Digite el área a calcular</t>
  </si>
  <si>
    <t>Tela de Refuerzo</t>
  </si>
  <si>
    <t>HOJAS TECNICAS</t>
  </si>
  <si>
    <t>http://www.toxement.com.co/media/3719/cemento-marino-plastico-eco.pdf</t>
  </si>
  <si>
    <t>http://www.toxement.com.co/media/3721/emulsio-n-asfaltica-eco.pdf</t>
  </si>
  <si>
    <t xml:space="preserve">IMPORTANTE </t>
  </si>
  <si>
    <t>http://www.toxement.com.co/media/2892/eucofelt-eucofelt-plus.pdf</t>
  </si>
  <si>
    <t>ASESORIA TÉCNICA</t>
  </si>
  <si>
    <t>Seleccione de la lista despegable el producto a calcular</t>
  </si>
  <si>
    <t>kg</t>
  </si>
  <si>
    <t>Impermeabilizante hibrido de alto desempeño</t>
  </si>
  <si>
    <t>Refuerzo de polipropileno para impermeabilización en frío. Espesores de 15 g/m2 y 33 g/m2.</t>
  </si>
  <si>
    <t xml:space="preserve">* Los rendimientos aquí consignados son consumos teóricos y promediados, sin embargo estos pueden presentar variaciones de acuerdo a la porosidad de la superficie y/o otras condiciones de la aplicación
</t>
  </si>
  <si>
    <t>Impermeabilizante</t>
  </si>
  <si>
    <t>1,6 kg/m2 (2 capas cada una de 800 g)</t>
  </si>
  <si>
    <t>2 kg/m2 (Imprimación 200 g + 2 capas finales de 900 g cada una).</t>
  </si>
  <si>
    <t>90 m2 con traslapos de 10 cm.</t>
  </si>
  <si>
    <t>Seleccione de la lista desplegable la presentación requerida</t>
  </si>
  <si>
    <t>VERSIÓN MARZO 2020</t>
  </si>
  <si>
    <t>HOJAS TÉCNICAS</t>
  </si>
  <si>
    <t>Para mayor información sobre nuestros productos o una cotización de los mismos, puede comunicarse con su asesor de confianza, o a nuestra línea de atención al cliente (1) 8698787 o escribirnos al correo atencioncliente@euclidchemical.com.co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</si>
</sst>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b/>
      <sz val="12"/>
      <color theme="1"/>
      <name val="Century Gothic"/>
      <family val="2"/>
    </font>
    <font>
      <b/>
      <sz val="11"/>
      <color rgb="FF00B050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rgb="FFC00000"/>
      <name val="Century Gothic"/>
      <family val="2"/>
    </font>
    <font>
      <b/>
      <sz val="10"/>
      <color theme="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23955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00">
    <xf numFmtId="0" fontId="0" fillId="0" borderId="0" xfId="0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1" fillId="2" borderId="0" xfId="0" applyFont="1" applyFill="1" applyBorder="1" applyProtection="1"/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1" fillId="0" borderId="0" xfId="0" applyFont="1" applyProtection="1"/>
    <xf numFmtId="0" fontId="1" fillId="2" borderId="3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 wrapText="1"/>
    </xf>
    <xf numFmtId="2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top"/>
    </xf>
    <xf numFmtId="0" fontId="6" fillId="2" borderId="6" xfId="0" applyFont="1" applyFill="1" applyBorder="1" applyAlignment="1" applyProtection="1">
      <alignment horizontal="left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/>
    </xf>
    <xf numFmtId="2" fontId="1" fillId="0" borderId="0" xfId="0" applyNumberFormat="1" applyFont="1" applyProtection="1"/>
    <xf numFmtId="0" fontId="2" fillId="4" borderId="8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left" vertical="center"/>
    </xf>
    <xf numFmtId="0" fontId="5" fillId="5" borderId="8" xfId="0" applyFont="1" applyFill="1" applyBorder="1" applyAlignment="1" applyProtection="1">
      <alignment vertical="top"/>
    </xf>
    <xf numFmtId="0" fontId="1" fillId="0" borderId="0" xfId="0" applyFont="1" applyFill="1" applyBorder="1" applyProtection="1"/>
    <xf numFmtId="2" fontId="1" fillId="0" borderId="0" xfId="0" applyNumberFormat="1" applyFont="1" applyFill="1" applyBorder="1" applyProtection="1"/>
    <xf numFmtId="0" fontId="2" fillId="0" borderId="8" xfId="0" applyFont="1" applyFill="1" applyBorder="1" applyAlignment="1" applyProtection="1">
      <alignment horizontal="left" vertical="center" wrapText="1"/>
    </xf>
    <xf numFmtId="0" fontId="2" fillId="4" borderId="7" xfId="0" applyFont="1" applyFill="1" applyBorder="1" applyAlignment="1" applyProtection="1">
      <alignment horizontal="center" wrapText="1"/>
    </xf>
    <xf numFmtId="0" fontId="2" fillId="4" borderId="9" xfId="0" applyFont="1" applyFill="1" applyBorder="1" applyAlignment="1" applyProtection="1">
      <alignment horizontal="center" wrapText="1"/>
    </xf>
    <xf numFmtId="0" fontId="2" fillId="0" borderId="0" xfId="0" applyFont="1" applyAlignment="1" applyProtection="1">
      <alignment horizont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1" fontId="2" fillId="0" borderId="8" xfId="0" applyNumberFormat="1" applyFont="1" applyFill="1" applyBorder="1" applyAlignment="1" applyProtection="1">
      <alignment horizontal="center" vertical="center"/>
    </xf>
    <xf numFmtId="1" fontId="6" fillId="2" borderId="6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top"/>
    </xf>
    <xf numFmtId="0" fontId="2" fillId="4" borderId="7" xfId="0" applyFont="1" applyFill="1" applyBorder="1" applyAlignment="1" applyProtection="1">
      <alignment horizontal="center"/>
    </xf>
    <xf numFmtId="0" fontId="2" fillId="4" borderId="9" xfId="0" applyFont="1" applyFill="1" applyBorder="1" applyAlignment="1" applyProtection="1">
      <alignment horizontal="center"/>
    </xf>
    <xf numFmtId="0" fontId="7" fillId="2" borderId="6" xfId="0" applyFont="1" applyFill="1" applyBorder="1" applyAlignment="1" applyProtection="1">
      <alignment horizontal="left" vertical="center" wrapText="1"/>
    </xf>
    <xf numFmtId="0" fontId="6" fillId="3" borderId="1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horizontal="left" vertical="top" wrapText="1"/>
    </xf>
    <xf numFmtId="0" fontId="9" fillId="2" borderId="17" xfId="0" applyFont="1" applyFill="1" applyBorder="1" applyAlignment="1" applyProtection="1">
      <alignment horizontal="left" vertical="top" wrapText="1"/>
    </xf>
    <xf numFmtId="0" fontId="12" fillId="7" borderId="6" xfId="0" applyFont="1" applyFill="1" applyBorder="1" applyAlignment="1" applyProtection="1">
      <alignment horizontal="center" vertical="center" wrapText="1"/>
    </xf>
    <xf numFmtId="2" fontId="1" fillId="2" borderId="2" xfId="0" applyNumberFormat="1" applyFont="1" applyFill="1" applyBorder="1" applyProtection="1"/>
    <xf numFmtId="0" fontId="1" fillId="2" borderId="14" xfId="0" applyFont="1" applyFill="1" applyBorder="1" applyProtection="1"/>
    <xf numFmtId="0" fontId="4" fillId="0" borderId="17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Protection="1"/>
    <xf numFmtId="0" fontId="1" fillId="0" borderId="17" xfId="0" applyFont="1" applyBorder="1" applyProtection="1"/>
    <xf numFmtId="0" fontId="1" fillId="0" borderId="3" xfId="0" applyFont="1" applyBorder="1" applyProtection="1"/>
    <xf numFmtId="0" fontId="1" fillId="0" borderId="0" xfId="0" applyFont="1" applyBorder="1" applyProtection="1"/>
    <xf numFmtId="2" fontId="1" fillId="0" borderId="0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2" fontId="1" fillId="0" borderId="5" xfId="0" applyNumberFormat="1" applyFont="1" applyBorder="1" applyProtection="1"/>
    <xf numFmtId="0" fontId="1" fillId="0" borderId="15" xfId="0" applyFont="1" applyBorder="1" applyProtection="1"/>
    <xf numFmtId="0" fontId="7" fillId="6" borderId="6" xfId="0" applyFont="1" applyFill="1" applyBorder="1" applyAlignment="1" applyProtection="1">
      <alignment horizontal="left" vertical="center" wrapText="1"/>
      <protection locked="0"/>
    </xf>
    <xf numFmtId="0" fontId="6" fillId="6" borderId="6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 wrapText="1"/>
    </xf>
    <xf numFmtId="1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5" fillId="5" borderId="8" xfId="0" applyFont="1" applyFill="1" applyBorder="1" applyAlignment="1" applyProtection="1">
      <alignment horizontal="center" vertical="top"/>
    </xf>
    <xf numFmtId="0" fontId="2" fillId="8" borderId="8" xfId="0" applyFont="1" applyFill="1" applyBorder="1" applyAlignment="1" applyProtection="1">
      <alignment horizontal="left" vertical="center"/>
    </xf>
    <xf numFmtId="0" fontId="2" fillId="8" borderId="8" xfId="0" applyFont="1" applyFill="1" applyBorder="1" applyAlignment="1" applyProtection="1">
      <alignment horizontal="left" vertical="center" wrapText="1"/>
    </xf>
    <xf numFmtId="164" fontId="6" fillId="2" borderId="6" xfId="0" applyNumberFormat="1" applyFont="1" applyFill="1" applyBorder="1" applyAlignment="1" applyProtection="1">
      <alignment horizontal="center" vertical="center"/>
    </xf>
    <xf numFmtId="0" fontId="10" fillId="2" borderId="3" xfId="1" applyFont="1" applyFill="1" applyBorder="1" applyAlignment="1" applyProtection="1">
      <alignment horizontal="left" vertical="top" wrapText="1"/>
    </xf>
    <xf numFmtId="0" fontId="10" fillId="2" borderId="0" xfId="1" applyFont="1" applyFill="1" applyBorder="1" applyAlignment="1" applyProtection="1">
      <alignment horizontal="left" vertical="top" wrapText="1"/>
    </xf>
    <xf numFmtId="0" fontId="10" fillId="2" borderId="17" xfId="1" applyFont="1" applyFill="1" applyBorder="1" applyAlignment="1" applyProtection="1">
      <alignment horizontal="left" vertical="top" wrapText="1"/>
    </xf>
    <xf numFmtId="2" fontId="12" fillId="7" borderId="6" xfId="0" applyNumberFormat="1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left" vertical="center" wrapText="1"/>
    </xf>
    <xf numFmtId="0" fontId="6" fillId="3" borderId="11" xfId="0" applyFont="1" applyFill="1" applyBorder="1" applyAlignment="1" applyProtection="1">
      <alignment horizontal="left" vertical="center" wrapText="1"/>
    </xf>
    <xf numFmtId="0" fontId="6" fillId="3" borderId="12" xfId="0" applyFont="1" applyFill="1" applyBorder="1" applyAlignment="1" applyProtection="1">
      <alignment horizontal="left" vertical="center" wrapText="1"/>
    </xf>
    <xf numFmtId="0" fontId="6" fillId="6" borderId="13" xfId="0" applyFont="1" applyFill="1" applyBorder="1" applyAlignment="1" applyProtection="1">
      <alignment horizontal="center" vertical="center"/>
      <protection locked="0"/>
    </xf>
    <xf numFmtId="0" fontId="6" fillId="6" borderId="16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left" vertical="center"/>
    </xf>
    <xf numFmtId="0" fontId="6" fillId="3" borderId="12" xfId="0" applyFont="1" applyFill="1" applyBorder="1" applyAlignment="1" applyProtection="1">
      <alignment horizontal="left" vertical="center"/>
    </xf>
    <xf numFmtId="0" fontId="12" fillId="7" borderId="6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 wrapText="1"/>
    </xf>
    <xf numFmtId="0" fontId="9" fillId="2" borderId="0" xfId="0" applyFont="1" applyFill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left" wrapText="1"/>
    </xf>
    <xf numFmtId="0" fontId="8" fillId="0" borderId="0" xfId="0" applyFont="1" applyBorder="1" applyAlignment="1" applyProtection="1">
      <alignment horizontal="left" wrapText="1"/>
    </xf>
    <xf numFmtId="0" fontId="8" fillId="0" borderId="17" xfId="0" applyFont="1" applyBorder="1" applyAlignment="1" applyProtection="1">
      <alignment horizontal="left" wrapText="1"/>
    </xf>
    <xf numFmtId="0" fontId="1" fillId="0" borderId="1" xfId="0" applyFont="1" applyBorder="1" applyAlignment="1" applyProtection="1">
      <alignment horizontal="left" vertical="top" wrapText="1"/>
    </xf>
    <xf numFmtId="0" fontId="1" fillId="0" borderId="2" xfId="0" applyFont="1" applyBorder="1" applyAlignment="1" applyProtection="1">
      <alignment horizontal="left" vertical="top" wrapText="1"/>
    </xf>
    <xf numFmtId="0" fontId="1" fillId="0" borderId="14" xfId="0" applyFont="1" applyBorder="1" applyAlignment="1" applyProtection="1">
      <alignment horizontal="left" vertical="top" wrapText="1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 applyProtection="1">
      <alignment horizontal="left" vertical="top" wrapText="1"/>
    </xf>
    <xf numFmtId="0" fontId="9" fillId="2" borderId="17" xfId="0" applyFont="1" applyFill="1" applyBorder="1" applyAlignment="1" applyProtection="1">
      <alignment horizontal="left" vertical="top" wrapText="1"/>
    </xf>
    <xf numFmtId="0" fontId="2" fillId="4" borderId="18" xfId="0" applyFont="1" applyFill="1" applyBorder="1" applyAlignment="1" applyProtection="1">
      <alignment horizontal="center"/>
    </xf>
    <xf numFmtId="0" fontId="2" fillId="4" borderId="19" xfId="0" applyFont="1" applyFill="1" applyBorder="1" applyAlignment="1" applyProtection="1">
      <alignment horizontal="center"/>
    </xf>
    <xf numFmtId="0" fontId="2" fillId="4" borderId="20" xfId="0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17" xfId="0" applyFont="1" applyBorder="1" applyAlignment="1" applyProtection="1">
      <alignment horizontal="left" vertical="center" wrapText="1"/>
    </xf>
    <xf numFmtId="0" fontId="11" fillId="2" borderId="4" xfId="0" applyFont="1" applyFill="1" applyBorder="1" applyAlignment="1" applyProtection="1">
      <alignment horizontal="left"/>
    </xf>
    <xf numFmtId="0" fontId="11" fillId="2" borderId="5" xfId="0" applyFont="1" applyFill="1" applyBorder="1" applyAlignment="1" applyProtection="1">
      <alignment horizontal="left"/>
    </xf>
    <xf numFmtId="0" fontId="11" fillId="2" borderId="15" xfId="0" applyFont="1" applyFill="1" applyBorder="1" applyAlignment="1" applyProtection="1">
      <alignment horizontal="left"/>
    </xf>
    <xf numFmtId="0" fontId="10" fillId="2" borderId="3" xfId="1" applyFill="1" applyBorder="1" applyAlignment="1" applyProtection="1">
      <alignment horizontal="left" vertical="top" wrapText="1"/>
      <protection locked="0" hidden="1"/>
    </xf>
    <xf numFmtId="0" fontId="10" fillId="2" borderId="0" xfId="1" applyFill="1" applyBorder="1" applyAlignment="1" applyProtection="1">
      <alignment horizontal="left" vertical="top" wrapText="1"/>
      <protection locked="0" hidden="1"/>
    </xf>
    <xf numFmtId="0" fontId="10" fillId="2" borderId="17" xfId="1" applyFill="1" applyBorder="1" applyAlignment="1" applyProtection="1">
      <alignment horizontal="left" vertical="top" wrapText="1"/>
      <protection locked="0" hidden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93134</xdr:colOff>
      <xdr:row>0</xdr:row>
      <xdr:rowOff>957</xdr:rowOff>
    </xdr:from>
    <xdr:to>
      <xdr:col>10</xdr:col>
      <xdr:colOff>948266</xdr:colOff>
      <xdr:row>2</xdr:row>
      <xdr:rowOff>140895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867" y="957"/>
          <a:ext cx="14511866" cy="2578338"/>
        </a:xfrm>
        <a:prstGeom prst="rect">
          <a:avLst/>
        </a:prstGeom>
      </xdr:spPr>
    </xdr:pic>
    <xdr:clientData/>
  </xdr:twoCellAnchor>
  <xdr:twoCellAnchor editAs="oneCell">
    <xdr:from>
      <xdr:col>1</xdr:col>
      <xdr:colOff>207331</xdr:colOff>
      <xdr:row>17</xdr:row>
      <xdr:rowOff>129374</xdr:rowOff>
    </xdr:from>
    <xdr:to>
      <xdr:col>10</xdr:col>
      <xdr:colOff>952397</xdr:colOff>
      <xdr:row>25</xdr:row>
      <xdr:rowOff>382269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7026" y="7098886"/>
          <a:ext cx="13766438" cy="2436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oxement.com.co/media/2892/eucofelt-eucofelt-plu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70"/>
  <sheetViews>
    <sheetView showGridLines="0" showRowColHeaders="0" tabSelected="1" zoomScale="82" zoomScaleNormal="82" workbookViewId="0">
      <selection activeCell="C9" sqref="C9"/>
    </sheetView>
  </sheetViews>
  <sheetFormatPr baseColWidth="10" defaultColWidth="0" defaultRowHeight="16.5" zeroHeight="1" x14ac:dyDescent="0.3"/>
  <cols>
    <col min="1" max="1" width="1" style="6" customWidth="1"/>
    <col min="2" max="2" width="18.140625" style="6" customWidth="1"/>
    <col min="3" max="3" width="41.85546875" style="6" customWidth="1"/>
    <col min="4" max="4" width="42.140625" style="6" customWidth="1"/>
    <col min="5" max="5" width="28.5703125" style="6" customWidth="1"/>
    <col min="6" max="6" width="12.42578125" style="6" customWidth="1"/>
    <col min="7" max="7" width="11.28515625" style="6" customWidth="1"/>
    <col min="8" max="8" width="11.85546875" style="6" customWidth="1"/>
    <col min="9" max="9" width="5.7109375" style="6" customWidth="1"/>
    <col min="10" max="10" width="23.42578125" style="16" customWidth="1"/>
    <col min="11" max="11" width="16.140625" style="6" customWidth="1"/>
    <col min="12" max="12" width="3.42578125" style="6" customWidth="1"/>
    <col min="13" max="13" width="40.85546875" style="4" hidden="1" customWidth="1"/>
    <col min="14" max="17" width="12.28515625" style="4" hidden="1" customWidth="1"/>
    <col min="18" max="18" width="47.5703125" style="5" hidden="1" customWidth="1"/>
    <col min="19" max="19" width="48.28515625" style="5" hidden="1" customWidth="1"/>
    <col min="20" max="20" width="11.42578125" style="25" hidden="1" customWidth="1"/>
    <col min="21" max="21" width="23.85546875" style="6" hidden="1" customWidth="1"/>
    <col min="22" max="22" width="13.85546875" style="6" hidden="1" customWidth="1"/>
    <col min="23" max="23" width="24.5703125" style="6" hidden="1" customWidth="1"/>
    <col min="24" max="16384" width="11.42578125" style="6" hidden="1"/>
  </cols>
  <sheetData>
    <row r="1" spans="1:23" ht="16.350000000000001" customHeight="1" x14ac:dyDescent="0.3">
      <c r="A1" s="1"/>
      <c r="B1" s="1"/>
      <c r="C1" s="2"/>
      <c r="D1" s="2"/>
      <c r="E1" s="2"/>
      <c r="F1" s="2"/>
      <c r="G1" s="2"/>
      <c r="H1" s="2"/>
      <c r="I1" s="2"/>
      <c r="J1" s="37"/>
      <c r="K1" s="38"/>
      <c r="L1" s="3"/>
    </row>
    <row r="2" spans="1:23" ht="176.1" customHeight="1" x14ac:dyDescent="0.3">
      <c r="A2" s="7"/>
      <c r="B2" s="87"/>
      <c r="C2" s="88"/>
      <c r="D2" s="8"/>
      <c r="E2" s="8"/>
      <c r="F2" s="8"/>
      <c r="G2" s="8"/>
      <c r="H2" s="8"/>
      <c r="I2" s="8"/>
      <c r="J2" s="9"/>
      <c r="K2" s="39"/>
      <c r="L2" s="8"/>
      <c r="N2" s="10"/>
      <c r="O2" s="11"/>
      <c r="P2" s="10"/>
      <c r="Q2" s="10"/>
      <c r="U2" s="12"/>
      <c r="V2" s="12"/>
    </row>
    <row r="3" spans="1:23" ht="18" customHeight="1" thickBot="1" x14ac:dyDescent="0.35">
      <c r="A3" s="7"/>
      <c r="B3" s="89"/>
      <c r="C3" s="90"/>
      <c r="D3" s="90"/>
      <c r="E3" s="90"/>
      <c r="F3" s="90"/>
      <c r="G3" s="90"/>
      <c r="H3" s="90"/>
      <c r="I3" s="90"/>
      <c r="J3" s="90"/>
      <c r="K3" s="51"/>
      <c r="L3" s="8"/>
      <c r="N3" s="10"/>
      <c r="O3" s="11"/>
      <c r="P3" s="10"/>
      <c r="Q3" s="10"/>
      <c r="U3" s="12"/>
      <c r="V3" s="12"/>
    </row>
    <row r="4" spans="1:23" ht="18.600000000000001" customHeight="1" thickBot="1" x14ac:dyDescent="0.35">
      <c r="A4" s="7"/>
      <c r="B4" s="40"/>
      <c r="C4" s="20"/>
      <c r="D4" s="20"/>
      <c r="E4" s="20"/>
      <c r="F4" s="20"/>
      <c r="G4" s="20"/>
      <c r="H4" s="20"/>
      <c r="I4" s="20"/>
      <c r="J4" s="21"/>
      <c r="K4" s="41"/>
      <c r="L4" s="8"/>
    </row>
    <row r="5" spans="1:23" ht="26.1" customHeight="1" thickBot="1" x14ac:dyDescent="0.35">
      <c r="A5" s="7"/>
      <c r="B5" s="72" t="s">
        <v>0</v>
      </c>
      <c r="C5" s="72"/>
      <c r="D5" s="72" t="s">
        <v>1</v>
      </c>
      <c r="E5" s="72" t="s">
        <v>2</v>
      </c>
      <c r="F5" s="72" t="s">
        <v>3</v>
      </c>
      <c r="G5" s="72"/>
      <c r="H5" s="36" t="s">
        <v>24</v>
      </c>
      <c r="I5" s="72" t="s">
        <v>4</v>
      </c>
      <c r="J5" s="72"/>
      <c r="K5" s="61" t="s">
        <v>5</v>
      </c>
      <c r="L5" s="8"/>
    </row>
    <row r="6" spans="1:23" ht="26.25" thickBot="1" x14ac:dyDescent="0.35">
      <c r="A6" s="7"/>
      <c r="B6" s="72"/>
      <c r="C6" s="72"/>
      <c r="D6" s="72"/>
      <c r="E6" s="72"/>
      <c r="F6" s="72"/>
      <c r="G6" s="72"/>
      <c r="H6" s="36" t="s">
        <v>6</v>
      </c>
      <c r="I6" s="72"/>
      <c r="J6" s="72"/>
      <c r="K6" s="61"/>
      <c r="L6" s="8"/>
      <c r="M6" s="30" t="s">
        <v>0</v>
      </c>
      <c r="N6" s="84" t="s">
        <v>7</v>
      </c>
      <c r="O6" s="85"/>
      <c r="P6" s="85"/>
      <c r="Q6" s="86"/>
      <c r="R6" s="23" t="s">
        <v>1</v>
      </c>
      <c r="S6" s="23" t="s">
        <v>2</v>
      </c>
      <c r="T6" s="30" t="s">
        <v>8</v>
      </c>
      <c r="U6" s="30" t="s">
        <v>17</v>
      </c>
      <c r="W6" s="29" t="s">
        <v>4</v>
      </c>
    </row>
    <row r="7" spans="1:23" ht="30" customHeight="1" thickBot="1" x14ac:dyDescent="0.35">
      <c r="A7" s="7"/>
      <c r="B7" s="33"/>
      <c r="C7" s="70" t="s">
        <v>23</v>
      </c>
      <c r="D7" s="70"/>
      <c r="E7" s="71"/>
      <c r="F7" s="62" t="s">
        <v>15</v>
      </c>
      <c r="G7" s="63"/>
      <c r="H7" s="64"/>
      <c r="I7" s="62" t="s">
        <v>32</v>
      </c>
      <c r="J7" s="63"/>
      <c r="K7" s="64"/>
      <c r="L7" s="8"/>
      <c r="M7" s="31"/>
      <c r="N7" s="17">
        <v>1</v>
      </c>
      <c r="O7" s="17">
        <v>2</v>
      </c>
      <c r="P7" s="17">
        <v>3</v>
      </c>
      <c r="Q7" s="17">
        <v>4</v>
      </c>
      <c r="R7" s="24"/>
      <c r="S7" s="24"/>
      <c r="T7" s="31"/>
      <c r="U7" s="31"/>
      <c r="W7" s="19" t="str">
        <f>C8</f>
        <v>CEMENTO MARINO PLASTICO ECO</v>
      </c>
    </row>
    <row r="8" spans="1:23" ht="48.6" customHeight="1" thickBot="1" x14ac:dyDescent="0.35">
      <c r="A8" s="3"/>
      <c r="B8" s="13" t="s">
        <v>28</v>
      </c>
      <c r="C8" s="49" t="s">
        <v>9</v>
      </c>
      <c r="D8" s="13" t="str">
        <f>VLOOKUP(C8,$M$8:$T$9,6,0)</f>
        <v>Impermeabilizante hibrido de alto desempeño</v>
      </c>
      <c r="E8" s="13" t="str">
        <f>VLOOKUP(C8,$M$8:$T$9,7,0)</f>
        <v>2 kg/m2 (Imprimación 200 g + 2 capas finales de 900 g cada una).</v>
      </c>
      <c r="F8" s="65">
        <v>100</v>
      </c>
      <c r="G8" s="14" t="s">
        <v>12</v>
      </c>
      <c r="H8" s="57">
        <f>ROUNDUP(F8*VLOOKUP(C8,M8:T9,8,0),1)</f>
        <v>200</v>
      </c>
      <c r="I8" s="50">
        <v>18</v>
      </c>
      <c r="J8" s="15" t="s">
        <v>24</v>
      </c>
      <c r="K8" s="28">
        <f>ROUNDUP(H8/I8,0)</f>
        <v>12</v>
      </c>
      <c r="L8" s="8"/>
      <c r="M8" s="18" t="s">
        <v>9</v>
      </c>
      <c r="N8" s="18">
        <v>0.92</v>
      </c>
      <c r="O8" s="18">
        <v>3.3</v>
      </c>
      <c r="P8" s="18">
        <v>16.559999999999999</v>
      </c>
      <c r="Q8" s="18">
        <v>184</v>
      </c>
      <c r="R8" s="22" t="s">
        <v>25</v>
      </c>
      <c r="S8" s="56" t="s">
        <v>30</v>
      </c>
      <c r="T8" s="27">
        <v>2</v>
      </c>
      <c r="U8" s="52" t="s">
        <v>18</v>
      </c>
      <c r="W8" s="54">
        <f>IF(VLOOKUP($C$8,$M$8:$Q$9,2,0)&gt;0,VLOOKUP($C$8,$M$8:$Q$9,2,0)," ")</f>
        <v>0.92</v>
      </c>
    </row>
    <row r="9" spans="1:23" ht="41.45" customHeight="1" thickBot="1" x14ac:dyDescent="0.35">
      <c r="A9" s="3"/>
      <c r="B9" s="13" t="s">
        <v>16</v>
      </c>
      <c r="C9" s="32" t="s">
        <v>13</v>
      </c>
      <c r="D9" s="13" t="s">
        <v>26</v>
      </c>
      <c r="E9" s="13" t="s">
        <v>31</v>
      </c>
      <c r="F9" s="66"/>
      <c r="G9" s="14" t="s">
        <v>12</v>
      </c>
      <c r="H9" s="67" t="s">
        <v>14</v>
      </c>
      <c r="I9" s="68"/>
      <c r="J9" s="69"/>
      <c r="K9" s="28">
        <f>ROUNDUP(+F8/90,0)</f>
        <v>2</v>
      </c>
      <c r="L9" s="8"/>
      <c r="M9" s="18" t="s">
        <v>10</v>
      </c>
      <c r="N9" s="18">
        <v>1</v>
      </c>
      <c r="O9" s="55">
        <v>3.75</v>
      </c>
      <c r="P9" s="18">
        <v>18</v>
      </c>
      <c r="Q9" s="18">
        <v>180</v>
      </c>
      <c r="R9" s="22" t="s">
        <v>11</v>
      </c>
      <c r="S9" s="22" t="s">
        <v>29</v>
      </c>
      <c r="T9" s="26">
        <v>1.6</v>
      </c>
      <c r="U9" s="53" t="s">
        <v>19</v>
      </c>
      <c r="W9" s="54">
        <f>IF(VLOOKUP($C$8,$M$8:$Q$9,3,0)&gt;0,VLOOKUP($C$8,$M$8:$Q$9,3,0)," ")</f>
        <v>3.3</v>
      </c>
    </row>
    <row r="10" spans="1:23" ht="20.25" thickBot="1" x14ac:dyDescent="0.35">
      <c r="A10" s="3"/>
      <c r="B10" s="75" t="s">
        <v>20</v>
      </c>
      <c r="C10" s="76"/>
      <c r="D10" s="76"/>
      <c r="E10" s="76"/>
      <c r="F10" s="76"/>
      <c r="G10" s="76"/>
      <c r="H10" s="76"/>
      <c r="I10" s="76"/>
      <c r="J10" s="76"/>
      <c r="K10" s="77"/>
      <c r="L10" s="8"/>
      <c r="U10" s="12"/>
      <c r="W10" s="54">
        <f>IF(VLOOKUP($C$8,$M$8:$Q$9,4,0)&gt;0,VLOOKUP($C$8,$M$8:$Q$9,4,0)," ")</f>
        <v>16.559999999999999</v>
      </c>
    </row>
    <row r="11" spans="1:23" ht="16.5" customHeight="1" x14ac:dyDescent="0.3">
      <c r="A11" s="3"/>
      <c r="B11" s="78" t="s">
        <v>27</v>
      </c>
      <c r="C11" s="79"/>
      <c r="D11" s="79"/>
      <c r="E11" s="79"/>
      <c r="F11" s="79"/>
      <c r="G11" s="79"/>
      <c r="H11" s="79"/>
      <c r="I11" s="79"/>
      <c r="J11" s="79"/>
      <c r="K11" s="80"/>
      <c r="L11" s="8"/>
      <c r="W11" s="54">
        <f>IF(VLOOKUP($C$8,$M$8:$Q$9,5,0)&gt;0,VLOOKUP($C$8,$M$8:$Q$9,5,0)," ")</f>
        <v>184</v>
      </c>
    </row>
    <row r="12" spans="1:23" ht="19.5" x14ac:dyDescent="0.3">
      <c r="B12" s="81" t="s">
        <v>34</v>
      </c>
      <c r="C12" s="82"/>
      <c r="D12" s="82"/>
      <c r="E12" s="82"/>
      <c r="F12" s="82"/>
      <c r="G12" s="82"/>
      <c r="H12" s="82"/>
      <c r="I12" s="82"/>
      <c r="J12" s="82"/>
      <c r="K12" s="83"/>
      <c r="L12" s="8"/>
    </row>
    <row r="13" spans="1:23" ht="14.1" customHeight="1" x14ac:dyDescent="0.3">
      <c r="B13" s="97" t="str">
        <f>HYPERLINK(VLOOKUP(C8,M8:U9,9,0))</f>
        <v>http://www.toxement.com.co/media/3719/cemento-marino-plastico-eco.pdf</v>
      </c>
      <c r="C13" s="98"/>
      <c r="D13" s="98"/>
      <c r="E13" s="98"/>
      <c r="F13" s="98"/>
      <c r="G13" s="98"/>
      <c r="H13" s="98"/>
      <c r="I13" s="98"/>
      <c r="J13" s="98"/>
      <c r="K13" s="99"/>
    </row>
    <row r="14" spans="1:23" ht="14.45" customHeight="1" x14ac:dyDescent="0.3">
      <c r="B14" s="97" t="s">
        <v>21</v>
      </c>
      <c r="C14" s="98"/>
      <c r="D14" s="98"/>
      <c r="E14" s="98"/>
      <c r="F14" s="98"/>
      <c r="G14" s="98"/>
      <c r="H14" s="98"/>
      <c r="I14" s="98"/>
      <c r="J14" s="98"/>
      <c r="K14" s="99"/>
    </row>
    <row r="15" spans="1:23" ht="23.45" customHeight="1" x14ac:dyDescent="0.3">
      <c r="B15" s="73" t="s">
        <v>22</v>
      </c>
      <c r="C15" s="74"/>
      <c r="D15" s="74"/>
      <c r="E15" s="74"/>
      <c r="F15" s="34"/>
      <c r="G15" s="34"/>
      <c r="H15" s="34"/>
      <c r="I15" s="34"/>
      <c r="J15" s="34"/>
      <c r="K15" s="35"/>
    </row>
    <row r="16" spans="1:23" ht="28.5" customHeight="1" x14ac:dyDescent="0.3">
      <c r="B16" s="91" t="s">
        <v>35</v>
      </c>
      <c r="C16" s="92"/>
      <c r="D16" s="92"/>
      <c r="E16" s="92"/>
      <c r="F16" s="92"/>
      <c r="G16" s="92"/>
      <c r="H16" s="92"/>
      <c r="I16" s="92"/>
      <c r="J16" s="92"/>
      <c r="K16" s="93"/>
    </row>
    <row r="17" spans="2:11" ht="14.45" customHeight="1" thickBot="1" x14ac:dyDescent="0.35">
      <c r="B17" s="94" t="s">
        <v>33</v>
      </c>
      <c r="C17" s="95"/>
      <c r="D17" s="95"/>
      <c r="E17" s="95"/>
      <c r="F17" s="95"/>
      <c r="G17" s="95"/>
      <c r="H17" s="95"/>
      <c r="I17" s="95"/>
      <c r="J17" s="95"/>
      <c r="K17" s="96"/>
    </row>
    <row r="18" spans="2:11" ht="14.45" customHeight="1" x14ac:dyDescent="0.3">
      <c r="B18" s="42"/>
      <c r="C18" s="43"/>
      <c r="D18" s="43"/>
      <c r="E18" s="43"/>
      <c r="F18" s="43"/>
      <c r="G18" s="43"/>
      <c r="H18" s="43"/>
      <c r="I18" s="43"/>
      <c r="J18" s="44"/>
      <c r="K18" s="41"/>
    </row>
    <row r="19" spans="2:11" ht="18.95" customHeight="1" x14ac:dyDescent="0.3">
      <c r="B19" s="58"/>
      <c r="C19" s="59"/>
      <c r="D19" s="59"/>
      <c r="E19" s="59"/>
      <c r="F19" s="59"/>
      <c r="G19" s="59"/>
      <c r="H19" s="59"/>
      <c r="I19" s="59"/>
      <c r="J19" s="60"/>
      <c r="K19" s="41"/>
    </row>
    <row r="20" spans="2:11" ht="15.95" customHeight="1" x14ac:dyDescent="0.3">
      <c r="B20" s="42"/>
      <c r="C20" s="43"/>
      <c r="D20" s="43"/>
      <c r="E20" s="43"/>
      <c r="F20" s="43"/>
      <c r="G20" s="43"/>
      <c r="H20" s="43"/>
      <c r="I20" s="43"/>
      <c r="J20" s="44"/>
      <c r="K20" s="41"/>
    </row>
    <row r="21" spans="2:11" x14ac:dyDescent="0.3">
      <c r="B21" s="42"/>
      <c r="C21" s="43"/>
      <c r="D21" s="43"/>
      <c r="E21" s="43"/>
      <c r="F21" s="43"/>
      <c r="G21" s="43"/>
      <c r="H21" s="43"/>
      <c r="I21" s="43"/>
      <c r="J21" s="44"/>
      <c r="K21" s="41"/>
    </row>
    <row r="22" spans="2:11" ht="57" customHeight="1" x14ac:dyDescent="0.3">
      <c r="B22" s="42"/>
      <c r="C22" s="43"/>
      <c r="D22" s="43"/>
      <c r="E22" s="43"/>
      <c r="F22" s="43"/>
      <c r="G22" s="43"/>
      <c r="H22" s="43"/>
      <c r="I22" s="43"/>
      <c r="J22" s="44"/>
      <c r="K22" s="41"/>
    </row>
    <row r="23" spans="2:11" x14ac:dyDescent="0.3">
      <c r="B23" s="42"/>
      <c r="C23" s="43"/>
      <c r="D23" s="43"/>
      <c r="E23" s="43"/>
      <c r="F23" s="43"/>
      <c r="G23" s="43"/>
      <c r="H23" s="43"/>
      <c r="I23" s="43"/>
      <c r="J23" s="44"/>
      <c r="K23" s="41"/>
    </row>
    <row r="24" spans="2:11" x14ac:dyDescent="0.3">
      <c r="B24" s="42"/>
      <c r="C24" s="43"/>
      <c r="D24" s="43"/>
      <c r="E24" s="43"/>
      <c r="F24" s="43"/>
      <c r="G24" s="43"/>
      <c r="H24" s="43"/>
      <c r="I24" s="43"/>
      <c r="J24" s="44"/>
      <c r="K24" s="41"/>
    </row>
    <row r="25" spans="2:11" x14ac:dyDescent="0.3">
      <c r="B25" s="42"/>
      <c r="C25" s="43"/>
      <c r="D25" s="43"/>
      <c r="E25" s="43"/>
      <c r="F25" s="43"/>
      <c r="G25" s="43"/>
      <c r="H25" s="43"/>
      <c r="I25" s="43"/>
      <c r="J25" s="44"/>
      <c r="K25" s="41"/>
    </row>
    <row r="26" spans="2:11" ht="35.1" customHeight="1" x14ac:dyDescent="0.3">
      <c r="B26" s="42"/>
      <c r="C26" s="43"/>
      <c r="D26" s="43"/>
      <c r="E26" s="43"/>
      <c r="F26" s="43"/>
      <c r="G26" s="43"/>
      <c r="H26" s="43"/>
      <c r="I26" s="43"/>
      <c r="J26" s="44"/>
      <c r="K26" s="41"/>
    </row>
    <row r="27" spans="2:11" ht="17.25" thickBot="1" x14ac:dyDescent="0.35">
      <c r="B27" s="45"/>
      <c r="C27" s="46"/>
      <c r="D27" s="46"/>
      <c r="E27" s="46"/>
      <c r="F27" s="46"/>
      <c r="G27" s="46"/>
      <c r="H27" s="46"/>
      <c r="I27" s="46"/>
      <c r="J27" s="47"/>
      <c r="K27" s="48"/>
    </row>
    <row r="28" spans="2:11" ht="10.5" customHeight="1" x14ac:dyDescent="0.3"/>
    <row r="29" spans="2:11" hidden="1" x14ac:dyDescent="0.3"/>
    <row r="30" spans="2:11" ht="57" hidden="1" customHeight="1" x14ac:dyDescent="0.3"/>
    <row r="31" spans="2:11" hidden="1" x14ac:dyDescent="0.3"/>
    <row r="32" spans="2:11" hidden="1" x14ac:dyDescent="0.3"/>
    <row r="33" ht="27.95" hidden="1" customHeight="1" x14ac:dyDescent="0.3"/>
    <row r="34" ht="18.95" hidden="1" customHeight="1" x14ac:dyDescent="0.3"/>
    <row r="35" hidden="1" x14ac:dyDescent="0.3"/>
    <row r="36" ht="17.25" hidden="1" customHeight="1" x14ac:dyDescent="0.3"/>
    <row r="37" hidden="1" x14ac:dyDescent="0.3"/>
    <row r="38" ht="57" hidden="1" customHeight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  <row r="45" hidden="1" x14ac:dyDescent="0.3"/>
    <row r="46" ht="57" hidden="1" customHeight="1" x14ac:dyDescent="0.3"/>
    <row r="47" hidden="1" x14ac:dyDescent="0.3"/>
    <row r="48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t="57" hidden="1" customHeight="1" x14ac:dyDescent="0.3"/>
    <row r="55" hidden="1" x14ac:dyDescent="0.3"/>
    <row r="56" hidden="1" x14ac:dyDescent="0.3"/>
    <row r="57" hidden="1" x14ac:dyDescent="0.3"/>
    <row r="58" hidden="1" x14ac:dyDescent="0.3"/>
    <row r="59" hidden="1" x14ac:dyDescent="0.3"/>
    <row r="60" hidden="1" x14ac:dyDescent="0.3"/>
    <row r="61" hidden="1" x14ac:dyDescent="0.3"/>
    <row r="62" ht="57" hidden="1" customHeight="1" x14ac:dyDescent="0.3"/>
    <row r="63" hidden="1" x14ac:dyDescent="0.3"/>
    <row r="64" hidden="1" x14ac:dyDescent="0.3"/>
    <row r="65" hidden="1" x14ac:dyDescent="0.3"/>
    <row r="66" hidden="1" x14ac:dyDescent="0.3"/>
    <row r="67" hidden="1" x14ac:dyDescent="0.3"/>
    <row r="68" hidden="1" x14ac:dyDescent="0.3"/>
    <row r="69" hidden="1" x14ac:dyDescent="0.3"/>
    <row r="70" ht="57" hidden="1" customHeight="1" x14ac:dyDescent="0.3"/>
  </sheetData>
  <sheetProtection sheet="1" objects="1" scenarios="1"/>
  <mergeCells count="23">
    <mergeCell ref="N6:Q6"/>
    <mergeCell ref="B2:C2"/>
    <mergeCell ref="B3:J3"/>
    <mergeCell ref="B16:K16"/>
    <mergeCell ref="B17:K17"/>
    <mergeCell ref="B13:K13"/>
    <mergeCell ref="B14:K14"/>
    <mergeCell ref="B19:J19"/>
    <mergeCell ref="K5:K6"/>
    <mergeCell ref="F7:H7"/>
    <mergeCell ref="I7:K7"/>
    <mergeCell ref="F8:F9"/>
    <mergeCell ref="H9:J9"/>
    <mergeCell ref="C7:E7"/>
    <mergeCell ref="B5:C6"/>
    <mergeCell ref="D5:D6"/>
    <mergeCell ref="E5:E6"/>
    <mergeCell ref="F5:G6"/>
    <mergeCell ref="I5:J6"/>
    <mergeCell ref="B15:E15"/>
    <mergeCell ref="B10:K10"/>
    <mergeCell ref="B11:K11"/>
    <mergeCell ref="B12:K12"/>
  </mergeCells>
  <dataValidations count="2">
    <dataValidation type="list" allowBlank="1" showInputMessage="1" showErrorMessage="1" sqref="C8" xr:uid="{00000000-0002-0000-0000-000000000000}">
      <formula1>$M$8:$M$9</formula1>
    </dataValidation>
    <dataValidation type="list" allowBlank="1" showInputMessage="1" showErrorMessage="1" sqref="I8" xr:uid="{00000000-0002-0000-0000-000001000000}">
      <formula1>$W$8:$W$11</formula1>
    </dataValidation>
  </dataValidations>
  <hyperlinks>
    <hyperlink ref="B14:K14" r:id="rId1" display="http://www.toxement.com.co/media/2892/eucofelt-eucofelt-plus.pdf" xr:uid="{00000000-0004-0000-0000-000000000000}"/>
  </hyperlinks>
  <printOptions horizontalCentered="1"/>
  <pageMargins left="0.70866141732283472" right="0.70866141732283472" top="0.74803149606299213" bottom="0.74803149606299213" header="0.31496062992125984" footer="0.31496062992125984"/>
  <pageSetup scale="43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IMPEMERABILIZANTES BASE ACUOSA</vt:lpstr>
      <vt:lpstr>'IMPEMERABILIZANTES BASE ACUOSA'!Área_de_impresión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Quimbayo Diaz</dc:creator>
  <cp:lastModifiedBy>Heidy Lorena  Buitrago Bermudez</cp:lastModifiedBy>
  <cp:lastPrinted>2020-04-29T17:33:49Z</cp:lastPrinted>
  <dcterms:created xsi:type="dcterms:W3CDTF">2020-02-20T16:51:11Z</dcterms:created>
  <dcterms:modified xsi:type="dcterms:W3CDTF">2020-05-20T02:33:18Z</dcterms:modified>
</cp:coreProperties>
</file>