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lorenabuitrago\Documents\Toxement\Ayudas de Cálculo\Actualización 2020\AYUDAS FINALES\Tratamiento para muros\"/>
    </mc:Choice>
  </mc:AlternateContent>
  <bookViews>
    <workbookView xWindow="-105" yWindow="-105" windowWidth="19425" windowHeight="10425"/>
  </bookViews>
  <sheets>
    <sheet name="LIMPIADORES DE FACHADA" sheetId="1" r:id="rId1"/>
  </sheets>
  <definedNames>
    <definedName name="_xlnm.Print_Area" localSheetId="0">'LIMPIADORES DE FACHADA'!$B$1:$J$18</definedName>
    <definedName name="LIMPIADORES">'LIMPIADORES DE FACHADA'!$L$6:$U$10</definedName>
    <definedName name="MEJORADORES">'LIMPIADORES DE FACHADA'!#REF!</definedName>
    <definedName name="MORTEROS">'LIMPIADORES DE FACHADA'!#REF!</definedName>
    <definedName name="RECUBRIMIENTOS">'LIMPIADORES DE FACHADA'!#REF!</definedName>
    <definedName name="REPELENTES">'LIMPIADORES DE FACHADA'!#REF!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1" l="1"/>
  <c r="J6" i="1" s="1"/>
  <c r="W8" i="1" l="1"/>
  <c r="W7" i="1"/>
  <c r="W6" i="1"/>
  <c r="B10" i="1"/>
  <c r="W5" i="1" l="1"/>
  <c r="I6" i="1"/>
  <c r="G4" i="1" s="1"/>
  <c r="F6" i="1"/>
  <c r="D6" i="1"/>
  <c r="C6" i="1"/>
</calcChain>
</file>

<file path=xl/sharedStrings.xml><?xml version="1.0" encoding="utf-8"?>
<sst xmlns="http://schemas.openxmlformats.org/spreadsheetml/2006/main" count="56" uniqueCount="39">
  <si>
    <t>PRODUCTO</t>
  </si>
  <si>
    <t>DESCRIPCIÓN</t>
  </si>
  <si>
    <t>RENDIMIENTO</t>
  </si>
  <si>
    <t>VALORES A CALCULAR</t>
  </si>
  <si>
    <t>PRESENTACIONES</t>
  </si>
  <si>
    <t>CANTIDADES REQUERIDAS</t>
  </si>
  <si>
    <t>REQUERIDOS</t>
  </si>
  <si>
    <t>PRESENTACIONES DISPONIBLES</t>
  </si>
  <si>
    <t>UND DE MEDIDA</t>
  </si>
  <si>
    <t>DOSIFICACIÓN</t>
  </si>
  <si>
    <t>UND PRESENTACION</t>
  </si>
  <si>
    <t>EUCOCLEANER 320</t>
  </si>
  <si>
    <t>Limpiador para fachadas en ladrillo</t>
  </si>
  <si>
    <t>EUCOCLEANER CS</t>
  </si>
  <si>
    <t>EUCOCLEANER LC</t>
  </si>
  <si>
    <t>Limpiador para fachadas nuevas en ladrillo claro</t>
  </si>
  <si>
    <t>EUCOCLEANER LR</t>
  </si>
  <si>
    <t>Rinse para fachadas nuevas en ladrillo rojo</t>
  </si>
  <si>
    <t>EUCOCLEANER SS</t>
  </si>
  <si>
    <t>Rinse restaurador para superficies de ladrillo sin sellantes, ni lacas</t>
  </si>
  <si>
    <t>m2</t>
  </si>
  <si>
    <t>250 g/m2 sin diluir.</t>
  </si>
  <si>
    <t>300 g/m2 sin diluir.</t>
  </si>
  <si>
    <t>Digite el área a calcular</t>
  </si>
  <si>
    <t xml:space="preserve">IMPORTANTE </t>
  </si>
  <si>
    <t>http://www.toxement.com.co/media/2751/eucocleaner-320.pdf</t>
  </si>
  <si>
    <t>http://www.toxement.com.co/media/2753/eucocleaner-lc.pdf</t>
  </si>
  <si>
    <t>http://www.toxement.com.co/media/2752/eucocleaner-lr.pdf</t>
  </si>
  <si>
    <t>http://www.toxement.com.co/media/2754/eucocleaner-ss.pdf</t>
  </si>
  <si>
    <t>ASESORIA TÉCNICA</t>
  </si>
  <si>
    <t>Seleccione de la lista desplegable  la referencia a calcular</t>
  </si>
  <si>
    <t>Seleccione de la lista desplegable  la presentación a requerir</t>
  </si>
  <si>
    <t>HOJAS TÉCNICAS</t>
  </si>
  <si>
    <t>VERSIÓN MARZO 2020</t>
  </si>
  <si>
    <t>Para mayor información sobre nuestros productos o una cotización de los mismos, puede comunicarse con su asesor de confianza, o a nuestra línea de atención al cliente (1) 8698787 o escribirnos a nuestro correo atencioncliente@toxement.com.co</t>
  </si>
  <si>
    <t>Rinse multipropósito para superficies con sellantes o lacas</t>
  </si>
  <si>
    <t>kg</t>
  </si>
  <si>
    <t>http://www.toxement.com.co/media/2756/eucocleaner-cs.pdf</t>
  </si>
  <si>
    <t>* Los rendimientos aquí consignados son consumos teóricos y promediados, sin embargo estos pueden presentar variaciones de acuerdo a la porosidad de la superficie y/o otras condiciones de la aplicación.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</si>
</sst>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0"/>
      <color theme="0"/>
      <name val="Century Gothic"/>
      <family val="2"/>
    </font>
    <font>
      <b/>
      <sz val="9"/>
      <name val="Century Gothic"/>
      <family val="2"/>
    </font>
    <font>
      <b/>
      <sz val="11"/>
      <color theme="0"/>
      <name val="Century Gothic"/>
      <family val="2"/>
    </font>
    <font>
      <b/>
      <sz val="12"/>
      <color theme="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87BDB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theme="3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theme="3"/>
      </top>
      <bottom/>
      <diagonal/>
    </border>
    <border>
      <left/>
      <right style="medium">
        <color indexed="64"/>
      </right>
      <top style="medium">
        <color theme="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2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" fillId="0" borderId="0" xfId="0" applyFont="1" applyProtection="1"/>
    <xf numFmtId="0" fontId="1" fillId="2" borderId="3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5" fillId="0" borderId="0" xfId="0" applyFont="1" applyAlignment="1" applyProtection="1">
      <alignment vertical="top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2" fontId="1" fillId="0" borderId="0" xfId="0" applyNumberFormat="1" applyFont="1" applyProtection="1"/>
    <xf numFmtId="0" fontId="1" fillId="0" borderId="0" xfId="0" applyFont="1" applyBorder="1" applyProtection="1"/>
    <xf numFmtId="0" fontId="2" fillId="4" borderId="6" xfId="0" applyFont="1" applyFill="1" applyBorder="1" applyAlignment="1" applyProtection="1">
      <alignment horizontal="center"/>
    </xf>
    <xf numFmtId="0" fontId="5" fillId="6" borderId="0" xfId="0" applyFont="1" applyFill="1" applyAlignment="1" applyProtection="1">
      <alignment vertical="top"/>
    </xf>
    <xf numFmtId="0" fontId="2" fillId="7" borderId="6" xfId="0" applyFont="1" applyFill="1" applyBorder="1" applyProtection="1"/>
    <xf numFmtId="0" fontId="5" fillId="5" borderId="6" xfId="0" applyFont="1" applyFill="1" applyBorder="1" applyAlignment="1" applyProtection="1">
      <alignment vertical="top"/>
    </xf>
    <xf numFmtId="0" fontId="2" fillId="7" borderId="6" xfId="0" applyFont="1" applyFill="1" applyBorder="1" applyAlignment="1" applyProtection="1">
      <alignment wrapText="1"/>
    </xf>
    <xf numFmtId="0" fontId="1" fillId="0" borderId="0" xfId="0" applyFont="1" applyFill="1" applyBorder="1" applyProtection="1"/>
    <xf numFmtId="1" fontId="6" fillId="2" borderId="4" xfId="0" applyNumberFormat="1" applyFont="1" applyFill="1" applyBorder="1" applyAlignment="1" applyProtection="1">
      <alignment horizontal="center" vertical="center"/>
    </xf>
    <xf numFmtId="0" fontId="8" fillId="9" borderId="4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10" fillId="9" borderId="4" xfId="0" applyFont="1" applyFill="1" applyBorder="1" applyAlignment="1" applyProtection="1">
      <alignment horizontal="center" vertical="center"/>
    </xf>
    <xf numFmtId="0" fontId="10" fillId="9" borderId="4" xfId="0" applyFont="1" applyFill="1" applyBorder="1" applyAlignment="1" applyProtection="1">
      <alignment horizontal="center" vertical="center" wrapText="1"/>
    </xf>
    <xf numFmtId="2" fontId="10" fillId="9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2" fontId="1" fillId="2" borderId="12" xfId="0" applyNumberFormat="1" applyFont="1" applyFill="1" applyBorder="1" applyProtection="1"/>
    <xf numFmtId="2" fontId="4" fillId="0" borderId="1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Protection="1"/>
    <xf numFmtId="2" fontId="1" fillId="0" borderId="13" xfId="0" applyNumberFormat="1" applyFont="1" applyBorder="1" applyProtection="1"/>
    <xf numFmtId="0" fontId="1" fillId="0" borderId="16" xfId="0" applyFont="1" applyBorder="1" applyProtection="1"/>
    <xf numFmtId="0" fontId="1" fillId="0" borderId="17" xfId="0" applyFont="1" applyBorder="1" applyProtection="1"/>
    <xf numFmtId="2" fontId="1" fillId="0" borderId="18" xfId="0" applyNumberFormat="1" applyFont="1" applyBorder="1" applyProtection="1"/>
    <xf numFmtId="0" fontId="1" fillId="0" borderId="19" xfId="0" applyFont="1" applyBorder="1" applyProtection="1"/>
    <xf numFmtId="0" fontId="7" fillId="8" borderId="4" xfId="0" applyFont="1" applyFill="1" applyBorder="1" applyAlignment="1" applyProtection="1">
      <alignment horizontal="center" vertical="center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0" fontId="14" fillId="2" borderId="16" xfId="0" applyFont="1" applyFill="1" applyBorder="1" applyProtection="1"/>
    <xf numFmtId="0" fontId="12" fillId="2" borderId="3" xfId="0" applyFont="1" applyFill="1" applyBorder="1" applyAlignment="1" applyProtection="1">
      <alignment horizontal="left" vertical="top" wrapText="1"/>
    </xf>
    <xf numFmtId="0" fontId="12" fillId="2" borderId="0" xfId="0" applyFont="1" applyFill="1" applyBorder="1" applyAlignment="1" applyProtection="1">
      <alignment horizontal="left" vertical="top" wrapText="1"/>
    </xf>
    <xf numFmtId="0" fontId="12" fillId="2" borderId="13" xfId="0" applyFont="1" applyFill="1" applyBorder="1" applyAlignment="1" applyProtection="1">
      <alignment horizontal="left" vertical="top" wrapText="1"/>
    </xf>
    <xf numFmtId="0" fontId="13" fillId="2" borderId="3" xfId="1" applyFill="1" applyBorder="1" applyAlignment="1" applyProtection="1">
      <alignment horizontal="left" vertical="top" wrapText="1"/>
      <protection locked="0" hidden="1"/>
    </xf>
    <xf numFmtId="0" fontId="13" fillId="2" borderId="0" xfId="1" applyFill="1" applyBorder="1" applyAlignment="1" applyProtection="1">
      <alignment horizontal="left" vertical="top" wrapText="1"/>
      <protection locked="0" hidden="1"/>
    </xf>
    <xf numFmtId="0" fontId="13" fillId="2" borderId="13" xfId="1" applyFill="1" applyBorder="1" applyAlignment="1" applyProtection="1">
      <alignment horizontal="left" vertical="top" wrapText="1"/>
      <protection locked="0" hidden="1"/>
    </xf>
    <xf numFmtId="0" fontId="2" fillId="4" borderId="5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3" xfId="0" applyFont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horizontal="center" wrapText="1"/>
    </xf>
    <xf numFmtId="0" fontId="2" fillId="4" borderId="7" xfId="0" applyFont="1" applyFill="1" applyBorder="1" applyAlignment="1" applyProtection="1">
      <alignment horizontal="center" wrapText="1"/>
    </xf>
    <xf numFmtId="0" fontId="11" fillId="0" borderId="14" xfId="0" applyFont="1" applyBorder="1" applyAlignment="1" applyProtection="1">
      <alignment horizontal="left" wrapText="1"/>
    </xf>
    <xf numFmtId="0" fontId="11" fillId="0" borderId="11" xfId="0" applyFont="1" applyBorder="1" applyAlignment="1" applyProtection="1">
      <alignment horizontal="left"/>
    </xf>
    <xf numFmtId="0" fontId="11" fillId="0" borderId="15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3" xfId="0" applyFont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/>
    </xf>
    <xf numFmtId="0" fontId="10" fillId="9" borderId="8" xfId="0" applyFont="1" applyFill="1" applyBorder="1" applyAlignment="1" applyProtection="1">
      <alignment horizontal="center" vertical="center" wrapText="1"/>
    </xf>
    <xf numFmtId="0" fontId="10" fillId="9" borderId="9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left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10468</xdr:colOff>
      <xdr:row>0</xdr:row>
      <xdr:rowOff>20934</xdr:rowOff>
    </xdr:from>
    <xdr:to>
      <xdr:col>9</xdr:col>
      <xdr:colOff>1538654</xdr:colOff>
      <xdr:row>2</xdr:row>
      <xdr:rowOff>774560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473" y="20934"/>
          <a:ext cx="10487967" cy="2041071"/>
        </a:xfrm>
        <a:prstGeom prst="rect">
          <a:avLst/>
        </a:prstGeom>
      </xdr:spPr>
    </xdr:pic>
    <xdr:clientData/>
  </xdr:twoCellAnchor>
  <xdr:twoCellAnchor editAs="oneCell">
    <xdr:from>
      <xdr:col>1</xdr:col>
      <xdr:colOff>95319</xdr:colOff>
      <xdr:row>13</xdr:row>
      <xdr:rowOff>110065</xdr:rowOff>
    </xdr:from>
    <xdr:to>
      <xdr:col>9</xdr:col>
      <xdr:colOff>1464444</xdr:colOff>
      <xdr:row>17</xdr:row>
      <xdr:rowOff>414864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4652" y="5384798"/>
          <a:ext cx="10767125" cy="1794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0"/>
  <sheetViews>
    <sheetView showGridLines="0" showRowColHeaders="0" tabSelected="1" zoomScale="91" zoomScaleNormal="91" workbookViewId="0">
      <selection activeCell="B6" sqref="B6"/>
    </sheetView>
  </sheetViews>
  <sheetFormatPr baseColWidth="10" defaultColWidth="0" defaultRowHeight="16.5" zeroHeight="1" x14ac:dyDescent="0.3"/>
  <cols>
    <col min="1" max="1" width="2.42578125" style="6" customWidth="1"/>
    <col min="2" max="2" width="24.42578125" style="6" customWidth="1"/>
    <col min="3" max="3" width="37.140625" style="6" customWidth="1"/>
    <col min="4" max="4" width="16.42578125" style="6" customWidth="1"/>
    <col min="5" max="5" width="12.42578125" style="6" customWidth="1"/>
    <col min="6" max="6" width="6.85546875" style="6" customWidth="1"/>
    <col min="7" max="7" width="15.42578125" style="6" customWidth="1"/>
    <col min="8" max="8" width="16" style="6" customWidth="1"/>
    <col min="9" max="9" width="5.5703125" style="6" customWidth="1"/>
    <col min="10" max="10" width="23.42578125" style="17" customWidth="1"/>
    <col min="11" max="11" width="1.5703125" style="6" customWidth="1"/>
    <col min="12" max="17" width="11.42578125" style="4" hidden="1" customWidth="1"/>
    <col min="18" max="20" width="11.42578125" style="5" hidden="1" customWidth="1"/>
    <col min="21" max="21" width="11.42578125" style="4" hidden="1" customWidth="1"/>
    <col min="22" max="24" width="11.42578125" style="6" hidden="1" customWidth="1"/>
    <col min="25" max="16384" width="1.5703125" style="6" hidden="1"/>
  </cols>
  <sheetData>
    <row r="1" spans="1:24" ht="16.350000000000001" customHeight="1" x14ac:dyDescent="0.3">
      <c r="A1" s="1"/>
      <c r="B1" s="1"/>
      <c r="C1" s="2"/>
      <c r="D1" s="2"/>
      <c r="E1" s="2"/>
      <c r="F1" s="2"/>
      <c r="G1" s="2"/>
      <c r="H1" s="2"/>
      <c r="I1" s="2"/>
      <c r="J1" s="34"/>
      <c r="K1" s="3"/>
      <c r="V1" s="10"/>
    </row>
    <row r="2" spans="1:24" ht="86.1" customHeight="1" x14ac:dyDescent="0.3">
      <c r="A2" s="7"/>
      <c r="B2" s="64"/>
      <c r="C2" s="65"/>
      <c r="D2" s="8"/>
      <c r="E2" s="8"/>
      <c r="F2" s="8"/>
      <c r="G2" s="8"/>
      <c r="H2" s="8"/>
      <c r="I2" s="8"/>
      <c r="J2" s="35"/>
      <c r="K2" s="8"/>
    </row>
    <row r="3" spans="1:24" ht="62.25" customHeight="1" thickBot="1" x14ac:dyDescent="0.35">
      <c r="A3" s="7"/>
      <c r="B3" s="27"/>
      <c r="C3" s="28"/>
      <c r="D3" s="8"/>
      <c r="E3" s="8"/>
      <c r="F3" s="8"/>
      <c r="G3" s="8"/>
      <c r="H3" s="8"/>
      <c r="I3" s="8"/>
      <c r="J3" s="35"/>
      <c r="K3" s="8"/>
    </row>
    <row r="4" spans="1:24" ht="26.1" customHeight="1" thickBot="1" x14ac:dyDescent="0.35">
      <c r="A4" s="7"/>
      <c r="B4" s="29" t="s">
        <v>0</v>
      </c>
      <c r="C4" s="30" t="s">
        <v>1</v>
      </c>
      <c r="D4" s="30" t="s">
        <v>2</v>
      </c>
      <c r="E4" s="67" t="s">
        <v>3</v>
      </c>
      <c r="F4" s="68"/>
      <c r="G4" s="30" t="str">
        <f>+I6</f>
        <v>kg</v>
      </c>
      <c r="H4" s="67" t="s">
        <v>4</v>
      </c>
      <c r="I4" s="68"/>
      <c r="J4" s="31" t="s">
        <v>5</v>
      </c>
      <c r="K4" s="12"/>
      <c r="L4" s="51" t="s">
        <v>0</v>
      </c>
      <c r="M4" s="66" t="s">
        <v>7</v>
      </c>
      <c r="N4" s="66"/>
      <c r="O4" s="66"/>
      <c r="P4" s="66"/>
      <c r="Q4" s="66"/>
      <c r="R4" s="56" t="s">
        <v>1</v>
      </c>
      <c r="S4" s="56" t="s">
        <v>8</v>
      </c>
      <c r="T4" s="56" t="s">
        <v>2</v>
      </c>
      <c r="U4" s="51" t="s">
        <v>9</v>
      </c>
      <c r="V4" s="51" t="s">
        <v>32</v>
      </c>
      <c r="W4" s="10" t="s">
        <v>4</v>
      </c>
    </row>
    <row r="5" spans="1:24" ht="27" customHeight="1" thickBot="1" x14ac:dyDescent="0.35">
      <c r="A5" s="7"/>
      <c r="B5" s="69" t="s">
        <v>30</v>
      </c>
      <c r="C5" s="70"/>
      <c r="D5" s="11"/>
      <c r="E5" s="69" t="s">
        <v>23</v>
      </c>
      <c r="F5" s="70"/>
      <c r="G5" s="26" t="s">
        <v>6</v>
      </c>
      <c r="H5" s="69" t="s">
        <v>31</v>
      </c>
      <c r="I5" s="71"/>
      <c r="J5" s="70"/>
      <c r="K5" s="16"/>
      <c r="L5" s="52"/>
      <c r="M5" s="19">
        <v>1</v>
      </c>
      <c r="N5" s="19">
        <v>2</v>
      </c>
      <c r="O5" s="19">
        <v>3</v>
      </c>
      <c r="P5" s="19">
        <v>4</v>
      </c>
      <c r="Q5" s="19" t="s">
        <v>10</v>
      </c>
      <c r="R5" s="57"/>
      <c r="S5" s="57"/>
      <c r="T5" s="57"/>
      <c r="U5" s="52"/>
      <c r="V5" s="52"/>
      <c r="W5" s="20" t="str">
        <f>B6</f>
        <v>EUCOCLEANER 320</v>
      </c>
    </row>
    <row r="6" spans="1:24" ht="36.75" customHeight="1" thickBot="1" x14ac:dyDescent="0.35">
      <c r="A6" s="7"/>
      <c r="B6" s="42" t="s">
        <v>11</v>
      </c>
      <c r="C6" s="13" t="str">
        <f>VLOOKUP(B6,LIMPIADORES,7,1)</f>
        <v>Limpiador para fachadas en ladrillo</v>
      </c>
      <c r="D6" s="13" t="str">
        <f>VLOOKUP(B6,LIMPIADORES,9,1)</f>
        <v>250 g/m2 sin diluir.</v>
      </c>
      <c r="E6" s="43">
        <v>100</v>
      </c>
      <c r="F6" s="14" t="str">
        <f>VLOOKUP(B6,LIMPIADORES,8,1)</f>
        <v>m2</v>
      </c>
      <c r="G6" s="15">
        <f>ROUNDUP(+E6*VLOOKUP($B$6,LIMPIADORES,10,0),1)</f>
        <v>25</v>
      </c>
      <c r="H6" s="43">
        <v>20</v>
      </c>
      <c r="I6" s="15" t="str">
        <f>VLOOKUP(B6,LIMPIADORES,6)</f>
        <v>kg</v>
      </c>
      <c r="J6" s="25">
        <f>ROUNDUP(+G6/H6,0)</f>
        <v>2</v>
      </c>
      <c r="L6" s="21" t="s">
        <v>11</v>
      </c>
      <c r="M6" s="21">
        <v>20</v>
      </c>
      <c r="N6" s="21">
        <v>210</v>
      </c>
      <c r="O6" s="21"/>
      <c r="P6" s="21"/>
      <c r="Q6" s="21" t="s">
        <v>36</v>
      </c>
      <c r="R6" s="23" t="s">
        <v>12</v>
      </c>
      <c r="S6" s="23" t="s">
        <v>20</v>
      </c>
      <c r="T6" s="23" t="s">
        <v>21</v>
      </c>
      <c r="U6" s="21">
        <v>0.25</v>
      </c>
      <c r="V6" s="32" t="s">
        <v>25</v>
      </c>
      <c r="W6" s="22">
        <f>IF(VLOOKUP($B$6,$L$6:$O$10,2,0)&gt;0,VLOOKUP($B$6,$L$6:$O$10,2,0)," ")</f>
        <v>20</v>
      </c>
    </row>
    <row r="7" spans="1:24" ht="19.5" customHeight="1" x14ac:dyDescent="0.3">
      <c r="A7" s="3"/>
      <c r="B7" s="58" t="s">
        <v>24</v>
      </c>
      <c r="C7" s="59"/>
      <c r="D7" s="59"/>
      <c r="E7" s="59"/>
      <c r="F7" s="59"/>
      <c r="G7" s="59"/>
      <c r="H7" s="59"/>
      <c r="I7" s="59"/>
      <c r="J7" s="60"/>
      <c r="L7" s="21" t="s">
        <v>13</v>
      </c>
      <c r="M7" s="21">
        <v>4</v>
      </c>
      <c r="N7" s="21">
        <v>20</v>
      </c>
      <c r="O7" s="21">
        <v>200</v>
      </c>
      <c r="P7" s="21"/>
      <c r="Q7" s="21" t="s">
        <v>36</v>
      </c>
      <c r="R7" s="23" t="s">
        <v>35</v>
      </c>
      <c r="S7" s="23" t="s">
        <v>20</v>
      </c>
      <c r="T7" s="23" t="s">
        <v>22</v>
      </c>
      <c r="U7" s="21">
        <v>0.3</v>
      </c>
      <c r="V7" t="s">
        <v>37</v>
      </c>
      <c r="W7" s="22">
        <f>IF(VLOOKUP($B$6,$L$6:$O$10,3,0)&gt;0,VLOOKUP($B$6,$L$6:$O$10,3,0)," ")</f>
        <v>210</v>
      </c>
    </row>
    <row r="8" spans="1:24" ht="36" customHeight="1" x14ac:dyDescent="0.3">
      <c r="A8" s="3"/>
      <c r="B8" s="61" t="s">
        <v>38</v>
      </c>
      <c r="C8" s="62"/>
      <c r="D8" s="62"/>
      <c r="E8" s="62"/>
      <c r="F8" s="62"/>
      <c r="G8" s="62"/>
      <c r="H8" s="62"/>
      <c r="I8" s="62"/>
      <c r="J8" s="63"/>
      <c r="L8" s="21" t="s">
        <v>14</v>
      </c>
      <c r="M8" s="21">
        <v>4.4000000000000004</v>
      </c>
      <c r="N8" s="21">
        <v>22</v>
      </c>
      <c r="O8" s="21">
        <v>220</v>
      </c>
      <c r="P8" s="21"/>
      <c r="Q8" s="21" t="s">
        <v>36</v>
      </c>
      <c r="R8" s="23" t="s">
        <v>15</v>
      </c>
      <c r="S8" s="23" t="s">
        <v>20</v>
      </c>
      <c r="T8" s="23" t="s">
        <v>22</v>
      </c>
      <c r="U8" s="21">
        <v>0.3</v>
      </c>
      <c r="V8" s="32" t="s">
        <v>26</v>
      </c>
      <c r="W8" s="22" t="str">
        <f>IF(VLOOKUP($B$6,$L$6:$O$10,4,0)&gt;0,VLOOKUP($B$6,$L$6:$O$10,4,0)," ")</f>
        <v xml:space="preserve"> </v>
      </c>
    </row>
    <row r="9" spans="1:24" ht="15" customHeight="1" x14ac:dyDescent="0.3">
      <c r="A9" s="3"/>
      <c r="B9" s="45" t="s">
        <v>32</v>
      </c>
      <c r="C9" s="46"/>
      <c r="D9" s="46"/>
      <c r="E9" s="46"/>
      <c r="F9" s="46"/>
      <c r="G9" s="46"/>
      <c r="H9" s="46"/>
      <c r="I9" s="46"/>
      <c r="J9" s="47"/>
      <c r="L9" s="21" t="s">
        <v>16</v>
      </c>
      <c r="M9" s="21">
        <v>4.4000000000000004</v>
      </c>
      <c r="N9" s="21">
        <v>22</v>
      </c>
      <c r="O9" s="21">
        <v>220</v>
      </c>
      <c r="P9" s="21"/>
      <c r="Q9" s="21" t="s">
        <v>36</v>
      </c>
      <c r="R9" s="23" t="s">
        <v>17</v>
      </c>
      <c r="S9" s="23" t="s">
        <v>20</v>
      </c>
      <c r="T9" s="23" t="s">
        <v>22</v>
      </c>
      <c r="U9" s="21">
        <v>0.3</v>
      </c>
      <c r="V9" s="33" t="s">
        <v>27</v>
      </c>
    </row>
    <row r="10" spans="1:24" ht="18.95" customHeight="1" x14ac:dyDescent="0.3">
      <c r="A10" s="3"/>
      <c r="B10" s="48" t="str">
        <f>HYPERLINK(VLOOKUP(B6,L6:V10,11,0),VLOOKUP(B6,L6:V10,11,0))</f>
        <v>http://www.toxement.com.co/media/2751/eucocleaner-320.pdf</v>
      </c>
      <c r="C10" s="49"/>
      <c r="D10" s="49"/>
      <c r="E10" s="49"/>
      <c r="F10" s="49"/>
      <c r="G10" s="49"/>
      <c r="H10" s="49"/>
      <c r="I10" s="49"/>
      <c r="J10" s="50"/>
      <c r="L10" s="21" t="s">
        <v>18</v>
      </c>
      <c r="M10" s="21">
        <v>4.4000000000000004</v>
      </c>
      <c r="N10" s="21">
        <v>22</v>
      </c>
      <c r="O10" s="21">
        <v>220</v>
      </c>
      <c r="P10" s="21"/>
      <c r="Q10" s="21" t="s">
        <v>36</v>
      </c>
      <c r="R10" s="23" t="s">
        <v>19</v>
      </c>
      <c r="S10" s="23" t="s">
        <v>20</v>
      </c>
      <c r="T10" s="23" t="s">
        <v>22</v>
      </c>
      <c r="U10" s="21">
        <v>0.3</v>
      </c>
      <c r="V10" s="33" t="s">
        <v>28</v>
      </c>
    </row>
    <row r="11" spans="1:24" ht="17.45" customHeight="1" x14ac:dyDescent="0.3">
      <c r="B11" s="45" t="s">
        <v>29</v>
      </c>
      <c r="C11" s="46"/>
      <c r="D11" s="46"/>
      <c r="E11" s="46"/>
      <c r="F11" s="46"/>
      <c r="G11" s="46"/>
      <c r="H11" s="46"/>
      <c r="I11" s="46"/>
      <c r="J11" s="47"/>
    </row>
    <row r="12" spans="1:24" ht="32.1" customHeight="1" x14ac:dyDescent="0.3">
      <c r="B12" s="53" t="s">
        <v>34</v>
      </c>
      <c r="C12" s="54"/>
      <c r="D12" s="54"/>
      <c r="E12" s="54"/>
      <c r="F12" s="54"/>
      <c r="G12" s="54"/>
      <c r="H12" s="54"/>
      <c r="I12" s="54"/>
      <c r="J12" s="55"/>
    </row>
    <row r="13" spans="1:24" ht="17.25" thickBot="1" x14ac:dyDescent="0.35">
      <c r="B13" s="44" t="s">
        <v>33</v>
      </c>
      <c r="C13" s="39"/>
      <c r="D13" s="39"/>
      <c r="E13" s="39"/>
      <c r="F13" s="39"/>
      <c r="G13" s="39"/>
      <c r="H13" s="39"/>
      <c r="I13" s="39"/>
      <c r="J13" s="40"/>
      <c r="W13" s="18"/>
      <c r="X13" s="18"/>
    </row>
    <row r="14" spans="1:24" ht="27.95" customHeight="1" x14ac:dyDescent="0.3">
      <c r="B14" s="36"/>
      <c r="C14" s="18"/>
      <c r="D14" s="18"/>
      <c r="E14" s="18"/>
      <c r="F14" s="18"/>
      <c r="G14" s="18"/>
      <c r="H14" s="18"/>
      <c r="I14" s="18"/>
      <c r="J14" s="37"/>
      <c r="W14" s="18"/>
      <c r="X14" s="18"/>
    </row>
    <row r="15" spans="1:24" ht="38.1" customHeight="1" x14ac:dyDescent="0.3">
      <c r="B15" s="36"/>
      <c r="C15" s="18"/>
      <c r="D15" s="18"/>
      <c r="E15" s="18"/>
      <c r="F15" s="18"/>
      <c r="G15" s="18"/>
      <c r="H15" s="18"/>
      <c r="I15" s="18"/>
      <c r="J15" s="37"/>
      <c r="W15" s="24"/>
      <c r="X15" s="24"/>
    </row>
    <row r="16" spans="1:24" ht="37.5" customHeight="1" x14ac:dyDescent="0.3">
      <c r="B16" s="36"/>
      <c r="C16" s="18"/>
      <c r="D16" s="18"/>
      <c r="E16" s="18"/>
      <c r="F16" s="18"/>
      <c r="G16" s="18"/>
      <c r="H16" s="18"/>
      <c r="I16" s="18"/>
      <c r="J16" s="37"/>
      <c r="W16" s="9"/>
      <c r="X16" s="24"/>
    </row>
    <row r="17" spans="2:24" x14ac:dyDescent="0.3">
      <c r="B17" s="36"/>
      <c r="C17" s="18"/>
      <c r="D17" s="18"/>
      <c r="E17" s="18"/>
      <c r="F17" s="18"/>
      <c r="G17" s="18"/>
      <c r="H17" s="18"/>
      <c r="I17" s="18"/>
      <c r="J17" s="37"/>
      <c r="W17" s="9"/>
      <c r="X17" s="24"/>
    </row>
    <row r="18" spans="2:24" ht="36" customHeight="1" thickBot="1" x14ac:dyDescent="0.35">
      <c r="B18" s="38"/>
      <c r="C18" s="39"/>
      <c r="D18" s="39"/>
      <c r="E18" s="39"/>
      <c r="F18" s="39"/>
      <c r="G18" s="39"/>
      <c r="H18" s="39"/>
      <c r="I18" s="39"/>
      <c r="J18" s="40"/>
      <c r="W18" s="24"/>
      <c r="X18" s="24"/>
    </row>
    <row r="19" spans="2:24" ht="15.95" customHeight="1" x14ac:dyDescent="0.3">
      <c r="W19" s="18"/>
      <c r="X19" s="18"/>
    </row>
    <row r="20" spans="2:24" ht="33" hidden="1" customHeight="1" x14ac:dyDescent="0.3">
      <c r="W20" s="18"/>
      <c r="X20" s="18"/>
    </row>
    <row r="21" spans="2:24" ht="57" hidden="1" customHeight="1" x14ac:dyDescent="0.3">
      <c r="W21" s="18"/>
      <c r="X21" s="18"/>
    </row>
    <row r="22" spans="2:24" ht="27" hidden="1" customHeight="1" thickBot="1" x14ac:dyDescent="0.35">
      <c r="W22" s="18"/>
      <c r="X22" s="18"/>
    </row>
    <row r="23" spans="2:24" ht="17.25" hidden="1" thickTop="1" x14ac:dyDescent="0.3">
      <c r="E23" s="41"/>
    </row>
    <row r="24" spans="2:24" hidden="1" x14ac:dyDescent="0.3"/>
    <row r="25" spans="2:24" ht="15.95" hidden="1" customHeight="1" x14ac:dyDescent="0.3"/>
    <row r="26" spans="2:24" hidden="1" x14ac:dyDescent="0.3"/>
    <row r="27" spans="2:24" ht="30.95" hidden="1" customHeight="1" x14ac:dyDescent="0.3"/>
    <row r="28" spans="2:24" hidden="1" x14ac:dyDescent="0.3"/>
    <row r="29" spans="2:24" ht="57" hidden="1" customHeight="1" x14ac:dyDescent="0.3"/>
    <row r="30" spans="2:24" hidden="1" x14ac:dyDescent="0.3"/>
    <row r="31" spans="2:24" ht="17.25" hidden="1" customHeight="1" x14ac:dyDescent="0.3"/>
    <row r="32" spans="2:24" ht="27.95" hidden="1" customHeight="1" x14ac:dyDescent="0.3"/>
    <row r="33" ht="35.1" hidden="1" customHeight="1" x14ac:dyDescent="0.3"/>
    <row r="34" hidden="1" x14ac:dyDescent="0.3"/>
    <row r="35" ht="15.95" hidden="1" customHeight="1" x14ac:dyDescent="0.3"/>
    <row r="36" hidden="1" x14ac:dyDescent="0.3"/>
    <row r="37" ht="57" hidden="1" customHeight="1" x14ac:dyDescent="0.3"/>
    <row r="38" hidden="1" x14ac:dyDescent="0.3"/>
    <row r="39" ht="39.950000000000003" hidden="1" customHeight="1" x14ac:dyDescent="0.3"/>
    <row r="40" hidden="1" x14ac:dyDescent="0.3"/>
    <row r="41" hidden="1" x14ac:dyDescent="0.3"/>
    <row r="42" hidden="1" x14ac:dyDescent="0.3"/>
    <row r="43" ht="15.95" hidden="1" customHeight="1" x14ac:dyDescent="0.3"/>
    <row r="44" hidden="1" x14ac:dyDescent="0.3"/>
    <row r="45" ht="57" hidden="1" customHeight="1" x14ac:dyDescent="0.3"/>
    <row r="46" hidden="1" x14ac:dyDescent="0.3"/>
    <row r="47" ht="39.950000000000003" hidden="1" customHeight="1" x14ac:dyDescent="0.3"/>
    <row r="48" hidden="1" x14ac:dyDescent="0.3"/>
    <row r="49" hidden="1" x14ac:dyDescent="0.3"/>
    <row r="50" hidden="1" x14ac:dyDescent="0.3"/>
    <row r="51" ht="15.95" hidden="1" customHeight="1" x14ac:dyDescent="0.3"/>
    <row r="52" hidden="1" x14ac:dyDescent="0.3"/>
    <row r="53" ht="57" hidden="1" customHeight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t="15.95" hidden="1" customHeight="1" x14ac:dyDescent="0.3"/>
    <row r="60" hidden="1" x14ac:dyDescent="0.3"/>
    <row r="61" ht="57" hidden="1" customHeight="1" x14ac:dyDescent="0.3"/>
    <row r="62" hidden="1" x14ac:dyDescent="0.3"/>
    <row r="63" hidden="1" x14ac:dyDescent="0.3"/>
    <row r="64" hidden="1" x14ac:dyDescent="0.3"/>
    <row r="65" hidden="1" x14ac:dyDescent="0.3"/>
    <row r="66" hidden="1" x14ac:dyDescent="0.3"/>
    <row r="67" ht="15.95" hidden="1" customHeight="1" x14ac:dyDescent="0.3"/>
    <row r="68" hidden="1" x14ac:dyDescent="0.3"/>
    <row r="69" ht="57" hidden="1" customHeight="1" x14ac:dyDescent="0.3"/>
    <row r="70" x14ac:dyDescent="0.3"/>
  </sheetData>
  <sheetProtection sheet="1" objects="1" scenarios="1" selectLockedCells="1"/>
  <mergeCells count="19">
    <mergeCell ref="B2:C2"/>
    <mergeCell ref="L4:L5"/>
    <mergeCell ref="M4:Q4"/>
    <mergeCell ref="R4:R5"/>
    <mergeCell ref="S4:S5"/>
    <mergeCell ref="E4:F4"/>
    <mergeCell ref="B5:C5"/>
    <mergeCell ref="E5:F5"/>
    <mergeCell ref="H4:I4"/>
    <mergeCell ref="H5:J5"/>
    <mergeCell ref="B9:J9"/>
    <mergeCell ref="B10:J10"/>
    <mergeCell ref="V4:V5"/>
    <mergeCell ref="B11:J11"/>
    <mergeCell ref="B12:J12"/>
    <mergeCell ref="T4:T5"/>
    <mergeCell ref="U4:U5"/>
    <mergeCell ref="B7:J7"/>
    <mergeCell ref="B8:J8"/>
  </mergeCells>
  <dataValidations count="2">
    <dataValidation type="list" allowBlank="1" showInputMessage="1" showErrorMessage="1" sqref="B6">
      <formula1>$L$6:$L$10</formula1>
    </dataValidation>
    <dataValidation type="list" allowBlank="1" showInputMessage="1" showErrorMessage="1" sqref="H6">
      <formula1>$W$6:$W$8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LIMPIADORES DE FACHADA</vt:lpstr>
      <vt:lpstr>'LIMPIADORES DE FACHADA'!Área_de_impresión</vt:lpstr>
      <vt:lpstr>LIMPIADORES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Quimbayo Diaz</dc:creator>
  <cp:lastModifiedBy>Heidy Lorena  Buitrago Bermudez</cp:lastModifiedBy>
  <cp:lastPrinted>2020-03-30T19:01:14Z</cp:lastPrinted>
  <dcterms:created xsi:type="dcterms:W3CDTF">2020-02-19T18:23:21Z</dcterms:created>
  <dcterms:modified xsi:type="dcterms:W3CDTF">2020-05-17T01:43:32Z</dcterms:modified>
</cp:coreProperties>
</file>