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lorenabuitrago\Documents\Toxement\Ayudas de Cálculo\Actualización 2020\AYUDAS FINALES\Tratamiento para muros\"/>
    </mc:Choice>
  </mc:AlternateContent>
  <bookViews>
    <workbookView xWindow="-105" yWindow="-105" windowWidth="19425" windowHeight="10425"/>
  </bookViews>
  <sheets>
    <sheet name="IMPERMEABILIZACIÓN MUROS" sheetId="1" r:id="rId1"/>
  </sheets>
  <definedNames>
    <definedName name="_xlnm.Print_Area" localSheetId="0">'IMPERMEABILIZACIÓN MUROS'!$B$1:$J$26</definedName>
    <definedName name="LIMPIADORES">'IMPERMEABILIZACIÓN MUROS'!#REF!</definedName>
    <definedName name="MEJORADORES">'IMPERMEABILIZACIÓN MUROS'!#REF!</definedName>
    <definedName name="MORTEROS">'IMPERMEABILIZACIÓN MUROS'!#REF!</definedName>
    <definedName name="RECUBRIMIENTOS">'IMPERMEABILIZACIÓN MUROS'!#REF!</definedName>
    <definedName name="REPELENTES">'IMPERMEABILIZACIÓN MUROS'!#REF!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6" i="1" l="1"/>
  <c r="C12" i="1" l="1"/>
  <c r="V6" i="1" l="1"/>
  <c r="V5" i="1"/>
  <c r="G12" i="1" l="1"/>
  <c r="J12" i="1" s="1"/>
  <c r="F12" i="1"/>
  <c r="D12" i="1"/>
  <c r="I12" i="1"/>
  <c r="V4" i="1"/>
  <c r="G9" i="1" l="1"/>
  <c r="V3" i="1"/>
</calcChain>
</file>

<file path=xl/sharedStrings.xml><?xml version="1.0" encoding="utf-8"?>
<sst xmlns="http://schemas.openxmlformats.org/spreadsheetml/2006/main" count="62" uniqueCount="47">
  <si>
    <t>PRODUCTO</t>
  </si>
  <si>
    <t>DESCRIPCIÓN</t>
  </si>
  <si>
    <t>RENDIMIENTO</t>
  </si>
  <si>
    <t>VALORES A CALCULAR</t>
  </si>
  <si>
    <t>PRESENTACIONES</t>
  </si>
  <si>
    <t>CANTIDADES REQUERIDAS</t>
  </si>
  <si>
    <t>REQUERIDOS</t>
  </si>
  <si>
    <t>PRESENTACIONES DISPONIBLES</t>
  </si>
  <si>
    <t>UND DE MEDIDA</t>
  </si>
  <si>
    <t>DOSIFICACIÓN</t>
  </si>
  <si>
    <t>UND PRESENTACION</t>
  </si>
  <si>
    <t>CEMENTO MARINO DENSO ECO</t>
  </si>
  <si>
    <t>Impermeabilizante Bituminoso para Superficies Verticales</t>
  </si>
  <si>
    <t>m2</t>
  </si>
  <si>
    <t>1,8 kg/m2 (consumo a dos capas)</t>
  </si>
  <si>
    <t>SELLOTOC</t>
  </si>
  <si>
    <t>Recubrimiento Impermeable y Decorativo para Concreto y Mortero</t>
  </si>
  <si>
    <t>2,3 kg/m2 (consumo a dos capas)</t>
  </si>
  <si>
    <t>SELLOTOC P</t>
  </si>
  <si>
    <t>Recubrimiento Polimérico Impermeable Decorativo y de Alta Adherencia Para Concreto y Mortero</t>
  </si>
  <si>
    <t>2,5 kg/m2 (consumo a dos capas)</t>
  </si>
  <si>
    <t>VANDEX SUPER</t>
  </si>
  <si>
    <t>Impermeabilizante Protector del Concreto por Cristalización</t>
  </si>
  <si>
    <t>1,5 kg/m2 (consumo a dos capas)</t>
  </si>
  <si>
    <t>Digite el área a calcular</t>
  </si>
  <si>
    <t>HOJAS TECNICAS</t>
  </si>
  <si>
    <t>http://www.toxement.com.co/media/2732/euco-k-11.pdf</t>
  </si>
  <si>
    <t>http://www.toxement.com.co/media/2729/vandex-super-gray-vandex-super-white.pdf</t>
  </si>
  <si>
    <t>http://www.toxement.com.co/media/2731/sellotoc-p.pdf</t>
  </si>
  <si>
    <t>http://www.toxement.com.co/media/3730/sellotoc.pdf</t>
  </si>
  <si>
    <t>http://www.toxement.com.co/media/2825/cemento-marino-denso-eco.pdf</t>
  </si>
  <si>
    <t xml:space="preserve">IMPORTANTE </t>
  </si>
  <si>
    <t>ASESORIA TÉCNICA</t>
  </si>
  <si>
    <t>Seleccione de la lista desplegable  la presentación a requerir</t>
  </si>
  <si>
    <t>HOJAS TÉCNICAS</t>
  </si>
  <si>
    <t>VERSIÓN MARZO 2020</t>
  </si>
  <si>
    <t>Para mayor información sobre nuestros productos o una cotización de los mismos, puede comunicarse con su asesor de confianza, ó a nuestra linea de atención al cliente (1) 8698787 o escribirnos a nuestro correo atencioncliente@toxement.com.co</t>
  </si>
  <si>
    <t>Seleccione de la lista desplegable  la referencia a calcular</t>
  </si>
  <si>
    <t>HEY'DI K-11</t>
  </si>
  <si>
    <t>kg</t>
  </si>
  <si>
    <t>Sistema Cementoso de Impermeabilización por Cristalización para Presiones Positivas y Negativas. 
El kit (45,4 kg) esta conformado por 2 bolsas de 22,7 kg/bolsa de la referecia Hey'Di K-11 + 1 galón de la referencia Hey'Di SB Bonding Agent</t>
  </si>
  <si>
    <t>2,44 kg/m2(consumo a dos capas). 
Cada kit cubre 18,6 m2 aproximadamente.</t>
  </si>
  <si>
    <t>* Los rendimientos aquí consignados son consumos teóricos y promediados, sin embargo estos pueden presentar variaciones de acuerdo a la porosidad de la superficie y/o otras condiciones de la aplicación.</t>
  </si>
  <si>
    <t>EUCOPLUS REPAIR</t>
  </si>
  <si>
    <t>Recubrimiento impermeabilizante cementicio blanco</t>
  </si>
  <si>
    <t>Aproximado de 2.5 kg/m2 aplicados a un espesor de 1.5 mm.</t>
  </si>
  <si>
    <t>http://www.toxement.com.co/media/3901/eucoplus-repair.pdf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</si>
</sst>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alibri"/>
      <family val="2"/>
    </font>
    <font>
      <sz val="14"/>
      <color theme="0"/>
      <name val="Century Gothic"/>
      <family val="2"/>
    </font>
    <font>
      <sz val="16"/>
      <color theme="0"/>
      <name val="Century Gothic"/>
      <family val="2"/>
    </font>
    <font>
      <sz val="10"/>
      <color theme="1"/>
      <name val="Century Gothic"/>
      <family val="2"/>
    </font>
    <font>
      <b/>
      <sz val="10"/>
      <name val="Century Gothic"/>
      <family val="2"/>
    </font>
    <font>
      <b/>
      <sz val="14"/>
      <name val="Century Gothic"/>
      <family val="2"/>
    </font>
    <font>
      <b/>
      <sz val="11"/>
      <color theme="0"/>
      <name val="Century Gothic"/>
      <family val="2"/>
    </font>
    <font>
      <b/>
      <sz val="9"/>
      <name val="Century Gothic"/>
      <family val="2"/>
    </font>
    <font>
      <b/>
      <sz val="9"/>
      <color theme="0"/>
      <name val="Century Gothic"/>
      <family val="2"/>
    </font>
    <font>
      <b/>
      <sz val="12"/>
      <color theme="1"/>
      <name val="Century Gothic"/>
      <family val="2"/>
    </font>
    <font>
      <b/>
      <sz val="11"/>
      <color rgb="FF00B050"/>
      <name val="Century Gothic"/>
      <family val="2"/>
    </font>
    <font>
      <u/>
      <sz val="11"/>
      <color theme="10"/>
      <name val="Calibri"/>
      <family val="2"/>
      <scheme val="minor"/>
    </font>
    <font>
      <b/>
      <sz val="8"/>
      <color rgb="FFC00000"/>
      <name val="Century Gothic"/>
      <family val="2"/>
    </font>
    <font>
      <b/>
      <sz val="10"/>
      <color theme="0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E933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/>
      <bottom/>
      <diagonal/>
    </border>
    <border>
      <left style="medium">
        <color theme="3"/>
      </left>
      <right/>
      <top/>
      <bottom style="medium">
        <color auto="1"/>
      </bottom>
      <diagonal/>
    </border>
    <border>
      <left/>
      <right style="medium">
        <color theme="3"/>
      </right>
      <top/>
      <bottom style="medium">
        <color auto="1"/>
      </bottom>
      <diagonal/>
    </border>
    <border>
      <left style="medium">
        <color theme="3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theme="3"/>
      </right>
      <top style="medium">
        <color auto="1"/>
      </top>
      <bottom style="medium">
        <color auto="1"/>
      </bottom>
      <diagonal/>
    </border>
    <border>
      <left style="medium">
        <color theme="3"/>
      </left>
      <right/>
      <top style="medium">
        <color auto="1"/>
      </top>
      <bottom style="medium">
        <color auto="1"/>
      </bottom>
      <diagonal/>
    </border>
    <border>
      <left/>
      <right style="medium">
        <color theme="3"/>
      </right>
      <top style="medium">
        <color auto="1"/>
      </top>
      <bottom style="medium">
        <color auto="1"/>
      </bottom>
      <diagonal/>
    </border>
    <border>
      <left style="medium">
        <color theme="3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theme="3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87">
    <xf numFmtId="0" fontId="0" fillId="0" borderId="0" xfId="0"/>
    <xf numFmtId="0" fontId="1" fillId="2" borderId="1" xfId="0" applyFont="1" applyFill="1" applyBorder="1" applyProtection="1"/>
    <xf numFmtId="0" fontId="1" fillId="2" borderId="0" xfId="0" applyFont="1" applyFill="1" applyBorder="1" applyProtection="1"/>
    <xf numFmtId="0" fontId="2" fillId="0" borderId="0" xfId="0" applyFont="1" applyProtection="1"/>
    <xf numFmtId="0" fontId="2" fillId="0" borderId="0" xfId="0" applyFont="1" applyAlignment="1" applyProtection="1">
      <alignment wrapText="1"/>
    </xf>
    <xf numFmtId="0" fontId="1" fillId="0" borderId="0" xfId="0" applyFont="1" applyProtection="1"/>
    <xf numFmtId="0" fontId="1" fillId="2" borderId="2" xfId="0" applyFont="1" applyFill="1" applyBorder="1" applyProtection="1"/>
    <xf numFmtId="0" fontId="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vertical="top"/>
    </xf>
    <xf numFmtId="0" fontId="6" fillId="0" borderId="0" xfId="0" applyFont="1" applyFill="1" applyBorder="1" applyAlignment="1" applyProtection="1">
      <alignment vertical="center" wrapText="1"/>
    </xf>
    <xf numFmtId="0" fontId="6" fillId="2" borderId="0" xfId="0" applyFont="1" applyFill="1" applyBorder="1" applyAlignment="1" applyProtection="1">
      <alignment horizontal="center" vertical="center"/>
    </xf>
    <xf numFmtId="2" fontId="1" fillId="0" borderId="0" xfId="0" applyNumberFormat="1" applyFont="1" applyProtection="1"/>
    <xf numFmtId="0" fontId="1" fillId="0" borderId="0" xfId="0" applyFont="1" applyBorder="1" applyProtection="1"/>
    <xf numFmtId="0" fontId="2" fillId="3" borderId="5" xfId="0" applyFont="1" applyFill="1" applyBorder="1" applyAlignment="1" applyProtection="1">
      <alignment horizontal="center"/>
    </xf>
    <xf numFmtId="0" fontId="2" fillId="3" borderId="5" xfId="0" applyFont="1" applyFill="1" applyBorder="1" applyAlignment="1" applyProtection="1">
      <alignment horizontal="center" wrapText="1"/>
    </xf>
    <xf numFmtId="0" fontId="2" fillId="3" borderId="7" xfId="0" applyFont="1" applyFill="1" applyBorder="1" applyAlignment="1" applyProtection="1">
      <alignment horizontal="center"/>
    </xf>
    <xf numFmtId="0" fontId="2" fillId="3" borderId="6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horizontal="center" vertical="top"/>
    </xf>
    <xf numFmtId="0" fontId="5" fillId="5" borderId="0" xfId="0" applyFont="1" applyFill="1" applyAlignment="1" applyProtection="1">
      <alignment vertical="top"/>
    </xf>
    <xf numFmtId="0" fontId="2" fillId="6" borderId="6" xfId="0" applyFont="1" applyFill="1" applyBorder="1" applyAlignment="1" applyProtection="1">
      <alignment horizontal="left" vertical="center"/>
    </xf>
    <xf numFmtId="0" fontId="2" fillId="6" borderId="6" xfId="0" applyFont="1" applyFill="1" applyBorder="1" applyProtection="1"/>
    <xf numFmtId="0" fontId="2" fillId="6" borderId="6" xfId="0" applyFont="1" applyFill="1" applyBorder="1" applyAlignment="1" applyProtection="1">
      <alignment vertical="top" wrapText="1"/>
    </xf>
    <xf numFmtId="0" fontId="2" fillId="6" borderId="6" xfId="0" applyFont="1" applyFill="1" applyBorder="1" applyAlignment="1" applyProtection="1">
      <alignment vertical="top"/>
    </xf>
    <xf numFmtId="0" fontId="5" fillId="4" borderId="6" xfId="0" applyFont="1" applyFill="1" applyBorder="1" applyAlignment="1" applyProtection="1">
      <alignment vertical="top"/>
    </xf>
    <xf numFmtId="0" fontId="2" fillId="6" borderId="6" xfId="0" applyFont="1" applyFill="1" applyBorder="1" applyAlignment="1" applyProtection="1">
      <alignment horizontal="left" vertical="top" wrapText="1"/>
    </xf>
    <xf numFmtId="0" fontId="2" fillId="6" borderId="6" xfId="0" applyFont="1" applyFill="1" applyBorder="1" applyAlignment="1" applyProtection="1">
      <alignment wrapText="1"/>
    </xf>
    <xf numFmtId="0" fontId="2" fillId="6" borderId="6" xfId="0" applyNumberFormat="1" applyFont="1" applyFill="1" applyBorder="1" applyAlignment="1" applyProtection="1">
      <alignment vertical="top"/>
    </xf>
    <xf numFmtId="0" fontId="3" fillId="2" borderId="0" xfId="0" applyFont="1" applyFill="1" applyBorder="1" applyAlignment="1" applyProtection="1">
      <alignment horizontal="center" vertical="center" wrapText="1"/>
    </xf>
    <xf numFmtId="0" fontId="2" fillId="3" borderId="6" xfId="0" applyFont="1" applyFill="1" applyBorder="1" applyAlignment="1" applyProtection="1"/>
    <xf numFmtId="0" fontId="3" fillId="2" borderId="0" xfId="0" applyFont="1" applyFill="1" applyBorder="1" applyAlignment="1" applyProtection="1">
      <alignment vertical="center" wrapText="1"/>
    </xf>
    <xf numFmtId="0" fontId="3" fillId="2" borderId="3" xfId="0" applyFont="1" applyFill="1" applyBorder="1" applyAlignment="1" applyProtection="1">
      <alignment vertical="center" wrapText="1"/>
    </xf>
    <xf numFmtId="0" fontId="10" fillId="9" borderId="4" xfId="0" applyFont="1" applyFill="1" applyBorder="1" applyAlignment="1" applyProtection="1">
      <alignment horizontal="center" vertical="center" wrapText="1"/>
    </xf>
    <xf numFmtId="0" fontId="1" fillId="2" borderId="14" xfId="0" applyFont="1" applyFill="1" applyBorder="1" applyProtection="1"/>
    <xf numFmtId="0" fontId="1" fillId="2" borderId="15" xfId="0" applyFont="1" applyFill="1" applyBorder="1" applyProtection="1"/>
    <xf numFmtId="2" fontId="1" fillId="2" borderId="16" xfId="0" applyNumberFormat="1" applyFont="1" applyFill="1" applyBorder="1" applyProtection="1"/>
    <xf numFmtId="0" fontId="3" fillId="2" borderId="17" xfId="0" applyFont="1" applyFill="1" applyBorder="1" applyAlignment="1" applyProtection="1">
      <alignment vertical="center" wrapText="1"/>
    </xf>
    <xf numFmtId="2" fontId="4" fillId="0" borderId="18" xfId="0" applyNumberFormat="1" applyFont="1" applyFill="1" applyBorder="1" applyAlignment="1" applyProtection="1">
      <alignment horizontal="center" vertical="center" wrapText="1"/>
    </xf>
    <xf numFmtId="0" fontId="3" fillId="2" borderId="17" xfId="0" applyFont="1" applyFill="1" applyBorder="1" applyAlignment="1" applyProtection="1">
      <alignment horizontal="center" vertical="center" wrapText="1"/>
    </xf>
    <xf numFmtId="0" fontId="3" fillId="2" borderId="19" xfId="0" applyFont="1" applyFill="1" applyBorder="1" applyAlignment="1" applyProtection="1">
      <alignment vertical="center" wrapText="1"/>
    </xf>
    <xf numFmtId="0" fontId="3" fillId="2" borderId="20" xfId="0" applyFont="1" applyFill="1" applyBorder="1" applyAlignment="1" applyProtection="1">
      <alignment vertical="center" wrapText="1"/>
    </xf>
    <xf numFmtId="0" fontId="6" fillId="2" borderId="26" xfId="0" applyFont="1" applyFill="1" applyBorder="1" applyAlignment="1" applyProtection="1">
      <alignment horizontal="center" vertical="center" wrapText="1"/>
    </xf>
    <xf numFmtId="0" fontId="6" fillId="2" borderId="26" xfId="0" applyFont="1" applyFill="1" applyBorder="1" applyAlignment="1" applyProtection="1">
      <alignment horizontal="center" vertical="center"/>
    </xf>
    <xf numFmtId="1" fontId="6" fillId="2" borderId="27" xfId="0" applyNumberFormat="1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vertical="top"/>
    </xf>
    <xf numFmtId="0" fontId="1" fillId="0" borderId="0" xfId="0" applyFont="1" applyAlignment="1" applyProtection="1">
      <alignment vertical="top"/>
    </xf>
    <xf numFmtId="0" fontId="2" fillId="0" borderId="0" xfId="0" applyFont="1" applyAlignment="1" applyProtection="1">
      <alignment vertical="top"/>
    </xf>
    <xf numFmtId="0" fontId="2" fillId="0" borderId="0" xfId="0" applyFont="1" applyAlignment="1" applyProtection="1">
      <alignment vertical="top" wrapText="1"/>
    </xf>
    <xf numFmtId="0" fontId="6" fillId="2" borderId="26" xfId="0" applyFont="1" applyFill="1" applyBorder="1" applyAlignment="1" applyProtection="1">
      <alignment horizontal="left" vertical="center" wrapText="1"/>
    </xf>
    <xf numFmtId="0" fontId="7" fillId="8" borderId="25" xfId="0" applyFont="1" applyFill="1" applyBorder="1" applyAlignment="1" applyProtection="1">
      <alignment horizontal="left" vertical="center" wrapText="1"/>
      <protection locked="0"/>
    </xf>
    <xf numFmtId="0" fontId="6" fillId="8" borderId="26" xfId="0" applyFont="1" applyFill="1" applyBorder="1" applyAlignment="1" applyProtection="1">
      <alignment horizontal="center" vertical="center"/>
      <protection locked="0"/>
    </xf>
    <xf numFmtId="0" fontId="14" fillId="2" borderId="28" xfId="0" applyFont="1" applyFill="1" applyBorder="1" applyProtection="1"/>
    <xf numFmtId="0" fontId="1" fillId="0" borderId="3" xfId="0" applyFont="1" applyBorder="1" applyProtection="1"/>
    <xf numFmtId="2" fontId="1" fillId="0" borderId="32" xfId="0" applyNumberFormat="1" applyFont="1" applyBorder="1" applyProtection="1"/>
    <xf numFmtId="0" fontId="14" fillId="2" borderId="2" xfId="0" applyFont="1" applyFill="1" applyBorder="1" applyProtection="1"/>
    <xf numFmtId="2" fontId="1" fillId="0" borderId="31" xfId="0" applyNumberFormat="1" applyFont="1" applyBorder="1" applyProtection="1"/>
    <xf numFmtId="0" fontId="1" fillId="0" borderId="2" xfId="0" applyFont="1" applyBorder="1" applyProtection="1"/>
    <xf numFmtId="0" fontId="1" fillId="0" borderId="28" xfId="0" applyFont="1" applyBorder="1" applyProtection="1"/>
    <xf numFmtId="0" fontId="15" fillId="7" borderId="4" xfId="0" applyFont="1" applyFill="1" applyBorder="1" applyAlignment="1" applyProtection="1">
      <alignment horizontal="center" vertical="center" wrapText="1"/>
    </xf>
    <xf numFmtId="0" fontId="2" fillId="6" borderId="6" xfId="0" applyFont="1" applyFill="1" applyBorder="1" applyAlignment="1" applyProtection="1"/>
    <xf numFmtId="0" fontId="2" fillId="6" borderId="6" xfId="0" applyFont="1" applyFill="1" applyBorder="1" applyAlignment="1" applyProtection="1">
      <alignment vertical="center"/>
    </xf>
    <xf numFmtId="0" fontId="8" fillId="7" borderId="4" xfId="0" applyFont="1" applyFill="1" applyBorder="1" applyAlignment="1" applyProtection="1">
      <alignment horizontal="center" vertical="center" wrapText="1"/>
    </xf>
    <xf numFmtId="0" fontId="9" fillId="9" borderId="23" xfId="0" applyFont="1" applyFill="1" applyBorder="1" applyAlignment="1" applyProtection="1">
      <alignment horizontal="left" vertical="center" wrapText="1"/>
    </xf>
    <xf numFmtId="0" fontId="9" fillId="9" borderId="12" xfId="0" applyFont="1" applyFill="1" applyBorder="1" applyAlignment="1" applyProtection="1">
      <alignment horizontal="left" vertical="center" wrapText="1"/>
    </xf>
    <xf numFmtId="0" fontId="9" fillId="9" borderId="11" xfId="0" applyFont="1" applyFill="1" applyBorder="1" applyAlignment="1" applyProtection="1">
      <alignment horizontal="left" vertical="center" wrapText="1"/>
    </xf>
    <xf numFmtId="0" fontId="11" fillId="0" borderId="1" xfId="0" applyFont="1" applyBorder="1" applyAlignment="1" applyProtection="1">
      <alignment horizontal="left" wrapText="1"/>
    </xf>
    <xf numFmtId="0" fontId="11" fillId="0" borderId="29" xfId="0" applyFont="1" applyBorder="1" applyAlignment="1" applyProtection="1">
      <alignment horizontal="left"/>
    </xf>
    <xf numFmtId="0" fontId="11" fillId="0" borderId="30" xfId="0" applyFont="1" applyBorder="1" applyAlignment="1" applyProtection="1">
      <alignment horizontal="left"/>
    </xf>
    <xf numFmtId="0" fontId="2" fillId="3" borderId="8" xfId="0" applyFont="1" applyFill="1" applyBorder="1" applyAlignment="1" applyProtection="1">
      <alignment horizontal="center"/>
    </xf>
    <xf numFmtId="0" fontId="2" fillId="3" borderId="9" xfId="0" applyFont="1" applyFill="1" applyBorder="1" applyAlignment="1" applyProtection="1">
      <alignment horizontal="center"/>
    </xf>
    <xf numFmtId="0" fontId="2" fillId="3" borderId="10" xfId="0" applyFont="1" applyFill="1" applyBorder="1" applyAlignment="1" applyProtection="1">
      <alignment horizontal="center"/>
    </xf>
    <xf numFmtId="0" fontId="8" fillId="7" borderId="21" xfId="0" applyFont="1" applyFill="1" applyBorder="1" applyAlignment="1" applyProtection="1">
      <alignment horizontal="center" vertical="center"/>
    </xf>
    <xf numFmtId="0" fontId="8" fillId="7" borderId="4" xfId="0" applyFont="1" applyFill="1" applyBorder="1" applyAlignment="1" applyProtection="1">
      <alignment horizontal="center" vertical="center" wrapText="1"/>
    </xf>
    <xf numFmtId="2" fontId="8" fillId="7" borderId="22" xfId="0" applyNumberFormat="1" applyFont="1" applyFill="1" applyBorder="1" applyAlignment="1" applyProtection="1">
      <alignment horizontal="center" vertical="center" wrapText="1"/>
    </xf>
    <xf numFmtId="0" fontId="9" fillId="9" borderId="13" xfId="0" applyFont="1" applyFill="1" applyBorder="1" applyAlignment="1" applyProtection="1">
      <alignment horizontal="left" vertical="center" wrapText="1"/>
    </xf>
    <xf numFmtId="0" fontId="9" fillId="9" borderId="24" xfId="0" applyFont="1" applyFill="1" applyBorder="1" applyAlignment="1" applyProtection="1">
      <alignment horizontal="left" vertical="center" wrapText="1"/>
    </xf>
    <xf numFmtId="0" fontId="13" fillId="2" borderId="2" xfId="1" applyFill="1" applyBorder="1" applyAlignment="1" applyProtection="1">
      <alignment horizontal="left" vertical="top" wrapText="1"/>
      <protection locked="0" hidden="1"/>
    </xf>
    <xf numFmtId="0" fontId="13" fillId="2" borderId="0" xfId="1" applyFill="1" applyBorder="1" applyAlignment="1" applyProtection="1">
      <alignment horizontal="left" vertical="top" wrapText="1"/>
      <protection locked="0" hidden="1"/>
    </xf>
    <xf numFmtId="0" fontId="13" fillId="2" borderId="31" xfId="1" applyFill="1" applyBorder="1" applyAlignment="1" applyProtection="1">
      <alignment horizontal="left" vertical="top" wrapText="1"/>
      <protection locked="0" hidden="1"/>
    </xf>
    <xf numFmtId="0" fontId="12" fillId="2" borderId="2" xfId="0" applyFont="1" applyFill="1" applyBorder="1" applyAlignment="1" applyProtection="1">
      <alignment horizontal="left" vertical="top" wrapText="1"/>
    </xf>
    <xf numFmtId="0" fontId="12" fillId="2" borderId="0" xfId="0" applyFont="1" applyFill="1" applyBorder="1" applyAlignment="1" applyProtection="1">
      <alignment horizontal="left" vertical="top" wrapText="1"/>
    </xf>
    <xf numFmtId="0" fontId="12" fillId="2" borderId="31" xfId="0" applyFont="1" applyFill="1" applyBorder="1" applyAlignment="1" applyProtection="1">
      <alignment horizontal="left" vertical="top" wrapText="1"/>
    </xf>
    <xf numFmtId="0" fontId="1" fillId="0" borderId="2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31" xfId="0" applyFont="1" applyBorder="1" applyAlignment="1" applyProtection="1">
      <alignment horizontal="left" vertical="center" wrapText="1"/>
    </xf>
    <xf numFmtId="15" fontId="1" fillId="0" borderId="2" xfId="0" applyNumberFormat="1" applyFont="1" applyBorder="1" applyAlignment="1" applyProtection="1">
      <alignment horizontal="left" vertical="top" wrapText="1"/>
    </xf>
    <xf numFmtId="15" fontId="1" fillId="0" borderId="0" xfId="0" applyNumberFormat="1" applyFont="1" applyBorder="1" applyAlignment="1" applyProtection="1">
      <alignment horizontal="left" vertical="top" wrapText="1"/>
    </xf>
    <xf numFmtId="15" fontId="1" fillId="0" borderId="31" xfId="0" applyNumberFormat="1" applyFont="1" applyBorder="1" applyAlignment="1" applyProtection="1">
      <alignment horizontal="left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28577</xdr:colOff>
      <xdr:row>0</xdr:row>
      <xdr:rowOff>23234</xdr:rowOff>
    </xdr:from>
    <xdr:to>
      <xdr:col>9</xdr:col>
      <xdr:colOff>1085851</xdr:colOff>
      <xdr:row>3</xdr:row>
      <xdr:rowOff>1554080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8998" y="23234"/>
          <a:ext cx="12647695" cy="3054846"/>
        </a:xfrm>
        <a:prstGeom prst="rect">
          <a:avLst/>
        </a:prstGeom>
      </xdr:spPr>
    </xdr:pic>
    <xdr:clientData/>
  </xdr:twoCellAnchor>
  <xdr:twoCellAnchor editAs="oneCell">
    <xdr:from>
      <xdr:col>1</xdr:col>
      <xdr:colOff>97452</xdr:colOff>
      <xdr:row>19</xdr:row>
      <xdr:rowOff>28634</xdr:rowOff>
    </xdr:from>
    <xdr:to>
      <xdr:col>9</xdr:col>
      <xdr:colOff>1018966</xdr:colOff>
      <xdr:row>25</xdr:row>
      <xdr:rowOff>187993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7873" y="6806423"/>
          <a:ext cx="12511935" cy="21646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oxement.com.co/media/3901/eucoplus-repai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7"/>
  <sheetViews>
    <sheetView showGridLines="0" tabSelected="1" showRuler="0" topLeftCell="A9" zoomScale="95" zoomScaleNormal="95" zoomScalePageLayoutView="82" workbookViewId="0">
      <selection activeCell="H12" sqref="H12"/>
    </sheetView>
  </sheetViews>
  <sheetFormatPr baseColWidth="10" defaultColWidth="0" defaultRowHeight="0" customHeight="1" zeroHeight="1" x14ac:dyDescent="0.3"/>
  <cols>
    <col min="1" max="1" width="2.42578125" style="5" customWidth="1"/>
    <col min="2" max="2" width="27.7109375" style="5" customWidth="1"/>
    <col min="3" max="3" width="64.140625" style="5" customWidth="1"/>
    <col min="4" max="4" width="30.85546875" style="5" customWidth="1"/>
    <col min="5" max="5" width="7" style="5" customWidth="1"/>
    <col min="6" max="6" width="9" style="5" customWidth="1"/>
    <col min="7" max="7" width="12.85546875" style="5" bestFit="1" customWidth="1"/>
    <col min="8" max="8" width="8.5703125" style="5" customWidth="1"/>
    <col min="9" max="9" width="13.5703125" style="5" customWidth="1"/>
    <col min="10" max="10" width="16.5703125" style="11" customWidth="1"/>
    <col min="11" max="11" width="2.85546875" style="5" customWidth="1"/>
    <col min="12" max="17" width="12.28515625" style="3" hidden="1" customWidth="1"/>
    <col min="18" max="20" width="12.28515625" style="4" hidden="1" customWidth="1"/>
    <col min="21" max="21" width="12.28515625" style="3" hidden="1" customWidth="1"/>
    <col min="22" max="24" width="12.28515625" style="5" hidden="1" customWidth="1"/>
    <col min="25" max="16384" width="2.85546875" style="5" hidden="1"/>
  </cols>
  <sheetData>
    <row r="1" spans="1:30" ht="16.5" x14ac:dyDescent="0.3">
      <c r="A1" s="1"/>
      <c r="B1" s="32"/>
      <c r="C1" s="33"/>
      <c r="D1" s="33"/>
      <c r="E1" s="33"/>
      <c r="F1" s="33"/>
      <c r="G1" s="33"/>
      <c r="H1" s="33"/>
      <c r="I1" s="33"/>
      <c r="J1" s="34"/>
      <c r="K1" s="2"/>
      <c r="L1" s="13" t="s">
        <v>0</v>
      </c>
      <c r="M1" s="67" t="s">
        <v>7</v>
      </c>
      <c r="N1" s="68"/>
      <c r="O1" s="69"/>
      <c r="P1" s="28"/>
      <c r="Q1" s="28"/>
      <c r="V1" s="8"/>
      <c r="W1" s="8"/>
      <c r="X1" s="8"/>
      <c r="Y1" s="8"/>
    </row>
    <row r="2" spans="1:30" ht="27" x14ac:dyDescent="0.3">
      <c r="A2" s="6"/>
      <c r="B2" s="35"/>
      <c r="C2" s="29"/>
      <c r="D2" s="7"/>
      <c r="E2" s="7"/>
      <c r="F2" s="7"/>
      <c r="G2" s="7"/>
      <c r="H2" s="7"/>
      <c r="I2" s="7"/>
      <c r="J2" s="36"/>
      <c r="K2" s="7"/>
      <c r="L2" s="15"/>
      <c r="M2" s="16">
        <v>1</v>
      </c>
      <c r="N2" s="16">
        <v>2</v>
      </c>
      <c r="O2" s="16">
        <v>3</v>
      </c>
      <c r="P2" s="16" t="s">
        <v>10</v>
      </c>
      <c r="Q2" s="14" t="s">
        <v>1</v>
      </c>
      <c r="R2" s="14" t="s">
        <v>8</v>
      </c>
      <c r="S2" s="14" t="s">
        <v>2</v>
      </c>
      <c r="T2" s="13" t="s">
        <v>9</v>
      </c>
      <c r="U2" s="13" t="s">
        <v>25</v>
      </c>
      <c r="V2" s="8" t="s">
        <v>4</v>
      </c>
      <c r="W2" s="17"/>
      <c r="X2" s="17"/>
      <c r="Y2" s="17"/>
      <c r="Z2" s="17"/>
      <c r="AA2" s="17"/>
      <c r="AB2" s="17"/>
      <c r="AC2" s="17"/>
      <c r="AD2" s="17"/>
    </row>
    <row r="3" spans="1:30" ht="76.5" x14ac:dyDescent="0.3">
      <c r="A3" s="6"/>
      <c r="B3" s="37"/>
      <c r="C3" s="27"/>
      <c r="D3" s="7"/>
      <c r="E3" s="7"/>
      <c r="F3" s="7"/>
      <c r="G3" s="7"/>
      <c r="H3" s="7"/>
      <c r="I3" s="7"/>
      <c r="J3" s="36"/>
      <c r="K3" s="7"/>
      <c r="L3" s="19" t="s">
        <v>11</v>
      </c>
      <c r="M3" s="58">
        <v>3.6</v>
      </c>
      <c r="N3" s="58">
        <v>18</v>
      </c>
      <c r="O3" s="58">
        <v>180</v>
      </c>
      <c r="P3" s="20" t="s">
        <v>39</v>
      </c>
      <c r="Q3" s="21" t="s">
        <v>12</v>
      </c>
      <c r="R3" s="21" t="s">
        <v>13</v>
      </c>
      <c r="S3" s="21" t="s">
        <v>14</v>
      </c>
      <c r="T3" s="22">
        <v>1.8</v>
      </c>
      <c r="U3" s="8" t="s">
        <v>30</v>
      </c>
      <c r="V3" s="18" t="str">
        <f>B12</f>
        <v>HEY'DI K-11</v>
      </c>
      <c r="W3" s="17"/>
      <c r="X3" s="17"/>
      <c r="Y3" s="17"/>
      <c r="Z3" s="17"/>
      <c r="AA3" s="17"/>
      <c r="AB3" s="17"/>
      <c r="AC3" s="17"/>
      <c r="AD3" s="17"/>
    </row>
    <row r="4" spans="1:30" ht="128.25" customHeight="1" thickBot="1" x14ac:dyDescent="0.35">
      <c r="A4" s="6"/>
      <c r="B4" s="37"/>
      <c r="C4" s="27"/>
      <c r="D4" s="7"/>
      <c r="E4" s="7"/>
      <c r="F4" s="7"/>
      <c r="G4" s="7"/>
      <c r="H4" s="7"/>
      <c r="I4" s="7"/>
      <c r="J4" s="36"/>
      <c r="K4" s="7"/>
      <c r="L4" s="20" t="s">
        <v>38</v>
      </c>
      <c r="M4" s="58">
        <v>45.4</v>
      </c>
      <c r="N4" s="58"/>
      <c r="O4" s="58"/>
      <c r="P4" s="20" t="s">
        <v>39</v>
      </c>
      <c r="Q4" s="24" t="s">
        <v>40</v>
      </c>
      <c r="R4" s="21" t="s">
        <v>13</v>
      </c>
      <c r="S4" s="25" t="s">
        <v>41</v>
      </c>
      <c r="T4" s="20">
        <v>2.44</v>
      </c>
      <c r="U4" s="8" t="s">
        <v>26</v>
      </c>
      <c r="V4" s="23">
        <f>IF(VLOOKUP($B$12,$L$3:$O$10,2,0)&gt;0,VLOOKUP($B$12,$L$3:$O$10,2,0)," ")</f>
        <v>45.4</v>
      </c>
      <c r="W4" s="17"/>
      <c r="X4" s="17"/>
      <c r="Y4" s="17"/>
      <c r="Z4" s="17"/>
      <c r="AA4" s="17"/>
      <c r="AB4" s="17"/>
      <c r="AC4" s="17"/>
      <c r="AD4" s="17"/>
    </row>
    <row r="5" spans="1:30" ht="0.75" hidden="1" customHeight="1" thickBot="1" x14ac:dyDescent="0.35">
      <c r="A5" s="6"/>
      <c r="B5" s="37"/>
      <c r="C5" s="27"/>
      <c r="D5" s="7"/>
      <c r="E5" s="7"/>
      <c r="F5" s="7"/>
      <c r="G5" s="7"/>
      <c r="H5" s="7"/>
      <c r="I5" s="7"/>
      <c r="J5" s="36"/>
      <c r="K5" s="7"/>
      <c r="L5" s="19" t="s">
        <v>15</v>
      </c>
      <c r="M5" s="59">
        <v>5</v>
      </c>
      <c r="N5" s="59">
        <v>25</v>
      </c>
      <c r="O5" s="59"/>
      <c r="P5" s="20" t="s">
        <v>39</v>
      </c>
      <c r="Q5" s="24" t="s">
        <v>16</v>
      </c>
      <c r="R5" s="21" t="s">
        <v>13</v>
      </c>
      <c r="S5" s="21" t="s">
        <v>17</v>
      </c>
      <c r="T5" s="26">
        <v>2.2999999999999998</v>
      </c>
      <c r="U5" s="8" t="s">
        <v>29</v>
      </c>
      <c r="V5" s="23" t="str">
        <f>IF(VLOOKUP($B$12,$L$3:$O$10,3,0)&gt;0,VLOOKUP($B$12,$L$3:$O$10,3,0)," ")</f>
        <v xml:space="preserve"> </v>
      </c>
      <c r="W5" s="17"/>
      <c r="X5" s="17"/>
      <c r="Y5" s="17"/>
      <c r="Z5" s="17"/>
      <c r="AA5" s="17"/>
      <c r="AB5" s="17"/>
      <c r="AC5" s="17"/>
      <c r="AD5" s="17"/>
    </row>
    <row r="6" spans="1:30" ht="102" hidden="1" x14ac:dyDescent="0.3">
      <c r="A6" s="6"/>
      <c r="B6" s="37"/>
      <c r="C6" s="27"/>
      <c r="D6" s="7"/>
      <c r="E6" s="7"/>
      <c r="F6" s="7"/>
      <c r="G6" s="7"/>
      <c r="H6" s="7"/>
      <c r="I6" s="7"/>
      <c r="J6" s="36"/>
      <c r="K6" s="7"/>
      <c r="L6" s="19" t="s">
        <v>18</v>
      </c>
      <c r="M6" s="59">
        <v>25</v>
      </c>
      <c r="N6" s="59"/>
      <c r="O6" s="59"/>
      <c r="P6" s="20" t="s">
        <v>39</v>
      </c>
      <c r="Q6" s="24" t="s">
        <v>19</v>
      </c>
      <c r="R6" s="21" t="s">
        <v>13</v>
      </c>
      <c r="S6" s="21" t="s">
        <v>20</v>
      </c>
      <c r="T6" s="22">
        <v>2.5</v>
      </c>
      <c r="U6" s="8" t="s">
        <v>28</v>
      </c>
      <c r="V6" s="23" t="str">
        <f>IF(VLOOKUP($B$12,$L$3:$O$10,4,0)&gt;0,VLOOKUP($B$12,$L$3:$O$10,4,0)," ")</f>
        <v xml:space="preserve"> </v>
      </c>
      <c r="W6" s="17"/>
      <c r="X6" s="17"/>
      <c r="Y6" s="17"/>
      <c r="Z6" s="17"/>
      <c r="AA6" s="17"/>
      <c r="AB6" s="17"/>
      <c r="AC6" s="17"/>
      <c r="AD6" s="17"/>
    </row>
    <row r="7" spans="1:30" ht="16.5" hidden="1" customHeight="1" thickBot="1" x14ac:dyDescent="0.35">
      <c r="A7" s="6"/>
      <c r="B7" s="37"/>
      <c r="C7" s="27"/>
      <c r="D7" s="7"/>
      <c r="E7" s="7"/>
      <c r="F7" s="7"/>
      <c r="G7" s="7"/>
      <c r="H7" s="7"/>
      <c r="I7" s="7"/>
      <c r="J7" s="36"/>
      <c r="K7" s="7"/>
      <c r="L7" s="20" t="s">
        <v>21</v>
      </c>
      <c r="M7" s="58">
        <v>22.7</v>
      </c>
      <c r="N7" s="58"/>
      <c r="O7" s="58"/>
      <c r="P7" s="20" t="s">
        <v>39</v>
      </c>
      <c r="Q7" s="25" t="s">
        <v>22</v>
      </c>
      <c r="R7" s="21" t="s">
        <v>13</v>
      </c>
      <c r="S7" s="21" t="s">
        <v>23</v>
      </c>
      <c r="T7" s="20">
        <v>1.5</v>
      </c>
      <c r="U7" s="8" t="s">
        <v>27</v>
      </c>
      <c r="V7" s="17"/>
      <c r="W7" s="17"/>
      <c r="X7" s="17"/>
      <c r="Y7" s="17"/>
      <c r="Z7" s="17"/>
      <c r="AA7" s="17"/>
      <c r="AB7" s="17"/>
      <c r="AC7" s="17"/>
      <c r="AD7" s="17"/>
    </row>
    <row r="8" spans="1:30" ht="21" hidden="1" customHeight="1" thickBot="1" x14ac:dyDescent="0.35">
      <c r="A8" s="6"/>
      <c r="B8" s="38"/>
      <c r="C8" s="30"/>
      <c r="D8" s="30"/>
      <c r="E8" s="30"/>
      <c r="F8" s="30"/>
      <c r="G8" s="30"/>
      <c r="H8" s="30"/>
      <c r="I8" s="30"/>
      <c r="J8" s="39"/>
      <c r="K8" s="7"/>
      <c r="L8" s="20" t="s">
        <v>43</v>
      </c>
      <c r="M8" s="58">
        <v>3</v>
      </c>
      <c r="N8" s="58">
        <v>8</v>
      </c>
      <c r="O8" s="58">
        <v>16</v>
      </c>
      <c r="P8" s="20" t="s">
        <v>39</v>
      </c>
      <c r="Q8" s="20" t="s">
        <v>44</v>
      </c>
      <c r="R8" s="20" t="s">
        <v>13</v>
      </c>
      <c r="S8" s="25" t="s">
        <v>45</v>
      </c>
      <c r="T8" s="20">
        <v>2.5</v>
      </c>
      <c r="U8" s="8" t="s">
        <v>46</v>
      </c>
    </row>
    <row r="9" spans="1:30" ht="20.25" thickBot="1" x14ac:dyDescent="0.35">
      <c r="A9" s="6"/>
      <c r="B9" s="70" t="s">
        <v>0</v>
      </c>
      <c r="C9" s="71" t="s">
        <v>1</v>
      </c>
      <c r="D9" s="71" t="s">
        <v>2</v>
      </c>
      <c r="E9" s="71" t="s">
        <v>3</v>
      </c>
      <c r="F9" s="71"/>
      <c r="G9" s="60" t="str">
        <f>I12</f>
        <v>kg</v>
      </c>
      <c r="H9" s="71" t="s">
        <v>4</v>
      </c>
      <c r="I9" s="71"/>
      <c r="J9" s="72" t="s">
        <v>5</v>
      </c>
      <c r="K9" s="7"/>
      <c r="L9" s="20"/>
      <c r="M9" s="58"/>
      <c r="N9" s="58"/>
      <c r="O9" s="58"/>
      <c r="P9" s="20"/>
      <c r="Q9" s="20"/>
      <c r="R9" s="20"/>
      <c r="S9" s="20"/>
      <c r="T9" s="20"/>
      <c r="U9" s="8"/>
    </row>
    <row r="10" spans="1:30" ht="17.25" thickBot="1" x14ac:dyDescent="0.35">
      <c r="A10" s="6"/>
      <c r="B10" s="70"/>
      <c r="C10" s="71"/>
      <c r="D10" s="71"/>
      <c r="E10" s="71"/>
      <c r="F10" s="71"/>
      <c r="G10" s="57" t="s">
        <v>6</v>
      </c>
      <c r="H10" s="71"/>
      <c r="I10" s="71"/>
      <c r="J10" s="72"/>
      <c r="K10" s="9"/>
      <c r="L10" s="20"/>
      <c r="M10" s="58"/>
      <c r="N10" s="58"/>
      <c r="O10" s="58"/>
      <c r="P10" s="20"/>
      <c r="Q10" s="20"/>
      <c r="R10" s="20"/>
      <c r="S10" s="20"/>
      <c r="T10" s="20"/>
      <c r="U10" s="8"/>
    </row>
    <row r="11" spans="1:30" ht="26.25" customHeight="1" thickBot="1" x14ac:dyDescent="0.35">
      <c r="A11" s="6"/>
      <c r="B11" s="61" t="s">
        <v>37</v>
      </c>
      <c r="C11" s="62"/>
      <c r="D11" s="31"/>
      <c r="E11" s="63" t="s">
        <v>24</v>
      </c>
      <c r="F11" s="62"/>
      <c r="G11" s="31"/>
      <c r="H11" s="63" t="s">
        <v>33</v>
      </c>
      <c r="I11" s="73"/>
      <c r="J11" s="74"/>
      <c r="K11" s="10"/>
    </row>
    <row r="12" spans="1:30" ht="66.75" customHeight="1" thickBot="1" x14ac:dyDescent="0.35">
      <c r="A12" s="6"/>
      <c r="B12" s="48" t="s">
        <v>38</v>
      </c>
      <c r="C12" s="47" t="str">
        <f>VLOOKUP($B$12,$L$3:$T$10,6,FALSE)</f>
        <v>Sistema Cementoso de Impermeabilización por Cristalización para Presiones Positivas y Negativas. 
El kit (45,4 kg) esta conformado por 2 bolsas de 22,7 kg/bolsa de la referecia Hey'Di K-11 + 1 galón de la referencia Hey'Di SB Bonding Agent</v>
      </c>
      <c r="D12" s="47" t="str">
        <f>VLOOKUP($B$12,$L$3:$T$10,8,FALSE)</f>
        <v>2,44 kg/m2(consumo a dos capas). 
Cada kit cubre 18,6 m2 aproximadamente.</v>
      </c>
      <c r="E12" s="49">
        <v>100</v>
      </c>
      <c r="F12" s="40" t="str">
        <f>VLOOKUP($B$12,$L$3:$T$10,7,FALSE)</f>
        <v>m2</v>
      </c>
      <c r="G12" s="41">
        <f>ROUNDUP(+E12*VLOOKUP(B12,$L$3:$T$10,9,0),1)</f>
        <v>244</v>
      </c>
      <c r="H12" s="49">
        <v>18</v>
      </c>
      <c r="I12" s="41" t="str">
        <f>VLOOKUP($B$12,$L$3:$T$10,5,1)</f>
        <v>kg</v>
      </c>
      <c r="J12" s="42">
        <f>ROUNDUP(+G12/H12,0)</f>
        <v>14</v>
      </c>
      <c r="U12" s="8"/>
    </row>
    <row r="13" spans="1:30" ht="21" customHeight="1" x14ac:dyDescent="0.3">
      <c r="A13" s="2"/>
      <c r="B13" s="64" t="s">
        <v>31</v>
      </c>
      <c r="C13" s="65"/>
      <c r="D13" s="65"/>
      <c r="E13" s="65"/>
      <c r="F13" s="65"/>
      <c r="G13" s="65"/>
      <c r="H13" s="65"/>
      <c r="I13" s="65"/>
      <c r="J13" s="66"/>
      <c r="U13" s="5"/>
    </row>
    <row r="14" spans="1:30" ht="30.95" customHeight="1" x14ac:dyDescent="0.3">
      <c r="A14" s="2"/>
      <c r="B14" s="84" t="s">
        <v>42</v>
      </c>
      <c r="C14" s="85"/>
      <c r="D14" s="85"/>
      <c r="E14" s="85"/>
      <c r="F14" s="85"/>
      <c r="G14" s="85"/>
      <c r="H14" s="85"/>
      <c r="I14" s="85"/>
      <c r="J14" s="86"/>
      <c r="U14" s="5"/>
    </row>
    <row r="15" spans="1:30" ht="16.5" x14ac:dyDescent="0.3">
      <c r="A15" s="2"/>
      <c r="B15" s="78" t="s">
        <v>34</v>
      </c>
      <c r="C15" s="79"/>
      <c r="D15" s="79"/>
      <c r="E15" s="79"/>
      <c r="F15" s="79"/>
      <c r="G15" s="79"/>
      <c r="H15" s="79"/>
      <c r="I15" s="79"/>
      <c r="J15" s="80"/>
      <c r="U15" s="5"/>
    </row>
    <row r="16" spans="1:30" ht="18.95" customHeight="1" x14ac:dyDescent="0.3">
      <c r="A16" s="2"/>
      <c r="B16" s="75" t="str">
        <f>HYPERLINK(VLOOKUP(B12,L3:U11,10,0),VLOOKUP(B12,L3:U11,10,0))</f>
        <v>http://www.toxement.com.co/media/2732/euco-k-11.pdf</v>
      </c>
      <c r="C16" s="76"/>
      <c r="D16" s="76"/>
      <c r="E16" s="76"/>
      <c r="F16" s="76"/>
      <c r="G16" s="76"/>
      <c r="H16" s="76"/>
      <c r="I16" s="76"/>
      <c r="J16" s="77"/>
      <c r="U16" s="5"/>
    </row>
    <row r="17" spans="1:21" ht="14.1" customHeight="1" x14ac:dyDescent="0.3">
      <c r="A17" s="2"/>
      <c r="B17" s="78" t="s">
        <v>32</v>
      </c>
      <c r="C17" s="79"/>
      <c r="D17" s="79"/>
      <c r="E17" s="79"/>
      <c r="F17" s="79"/>
      <c r="G17" s="79"/>
      <c r="H17" s="79"/>
      <c r="I17" s="79"/>
      <c r="J17" s="80"/>
    </row>
    <row r="18" spans="1:21" s="44" customFormat="1" ht="36.6" customHeight="1" x14ac:dyDescent="0.25">
      <c r="A18" s="43"/>
      <c r="B18" s="81" t="s">
        <v>36</v>
      </c>
      <c r="C18" s="82"/>
      <c r="D18" s="82"/>
      <c r="E18" s="82"/>
      <c r="F18" s="82"/>
      <c r="G18" s="82"/>
      <c r="H18" s="82"/>
      <c r="I18" s="82"/>
      <c r="J18" s="83"/>
      <c r="L18" s="45"/>
      <c r="M18" s="45"/>
      <c r="N18" s="45"/>
      <c r="O18" s="45"/>
      <c r="P18" s="45"/>
      <c r="Q18" s="45"/>
      <c r="R18" s="46"/>
      <c r="S18" s="46"/>
      <c r="T18" s="46"/>
      <c r="U18" s="45"/>
    </row>
    <row r="19" spans="1:21" ht="17.25" thickBot="1" x14ac:dyDescent="0.35">
      <c r="A19" s="2"/>
      <c r="B19" s="50" t="s">
        <v>35</v>
      </c>
      <c r="C19" s="51"/>
      <c r="D19" s="51"/>
      <c r="E19" s="51"/>
      <c r="F19" s="51"/>
      <c r="G19" s="51"/>
      <c r="H19" s="51"/>
      <c r="I19" s="51"/>
      <c r="J19" s="52"/>
    </row>
    <row r="20" spans="1:21" ht="16.5" x14ac:dyDescent="0.3">
      <c r="A20" s="2"/>
      <c r="B20" s="53"/>
      <c r="C20" s="12"/>
      <c r="D20" s="12"/>
      <c r="E20" s="12"/>
      <c r="F20" s="12"/>
      <c r="G20" s="12"/>
      <c r="H20" s="12"/>
      <c r="I20" s="12"/>
      <c r="J20" s="54"/>
    </row>
    <row r="21" spans="1:21" ht="16.5" x14ac:dyDescent="0.3">
      <c r="B21" s="55"/>
      <c r="C21" s="12"/>
      <c r="D21" s="12"/>
      <c r="E21" s="12"/>
      <c r="F21" s="12"/>
      <c r="G21" s="12"/>
      <c r="H21" s="12"/>
      <c r="I21" s="12"/>
      <c r="J21" s="54"/>
    </row>
    <row r="22" spans="1:21" ht="16.5" x14ac:dyDescent="0.3">
      <c r="B22" s="55"/>
      <c r="C22" s="12"/>
      <c r="D22" s="12"/>
      <c r="E22" s="12"/>
      <c r="F22" s="12"/>
      <c r="G22" s="12"/>
      <c r="H22" s="12"/>
      <c r="I22" s="12"/>
      <c r="J22" s="54"/>
    </row>
    <row r="23" spans="1:21" ht="32.1" customHeight="1" x14ac:dyDescent="0.3">
      <c r="B23" s="55"/>
      <c r="C23" s="12"/>
      <c r="D23" s="12"/>
      <c r="E23" s="12"/>
      <c r="F23" s="12"/>
      <c r="G23" s="12"/>
      <c r="H23" s="12"/>
      <c r="I23" s="12"/>
      <c r="J23" s="54"/>
    </row>
    <row r="24" spans="1:21" ht="16.5" x14ac:dyDescent="0.3">
      <c r="B24" s="55"/>
      <c r="C24" s="12"/>
      <c r="D24" s="12"/>
      <c r="E24" s="12"/>
      <c r="F24" s="12"/>
      <c r="G24" s="12"/>
      <c r="H24" s="12"/>
      <c r="I24" s="12"/>
      <c r="J24" s="54"/>
    </row>
    <row r="25" spans="1:21" ht="60" customHeight="1" x14ac:dyDescent="0.3">
      <c r="B25" s="55"/>
      <c r="C25" s="12"/>
      <c r="D25" s="12"/>
      <c r="E25" s="12"/>
      <c r="F25" s="12"/>
      <c r="G25" s="12"/>
      <c r="H25" s="12"/>
      <c r="I25" s="12"/>
      <c r="J25" s="54"/>
    </row>
    <row r="26" spans="1:21" ht="23.45" customHeight="1" thickBot="1" x14ac:dyDescent="0.35">
      <c r="B26" s="56"/>
      <c r="C26" s="51"/>
      <c r="D26" s="51"/>
      <c r="E26" s="51"/>
      <c r="F26" s="51"/>
      <c r="G26" s="51"/>
      <c r="H26" s="51"/>
      <c r="I26" s="51"/>
      <c r="J26" s="52"/>
    </row>
    <row r="27" spans="1:21" ht="13.5" customHeight="1" x14ac:dyDescent="0.3"/>
  </sheetData>
  <sheetProtection sheet="1" objects="1" scenarios="1" selectLockedCells="1"/>
  <mergeCells count="16">
    <mergeCell ref="B16:J16"/>
    <mergeCell ref="B17:J17"/>
    <mergeCell ref="B18:J18"/>
    <mergeCell ref="B14:J14"/>
    <mergeCell ref="B15:J15"/>
    <mergeCell ref="B11:C11"/>
    <mergeCell ref="E11:F11"/>
    <mergeCell ref="B13:J13"/>
    <mergeCell ref="M1:O1"/>
    <mergeCell ref="B9:B10"/>
    <mergeCell ref="C9:C10"/>
    <mergeCell ref="D9:D10"/>
    <mergeCell ref="E9:F10"/>
    <mergeCell ref="H9:I10"/>
    <mergeCell ref="J9:J10"/>
    <mergeCell ref="H11:J11"/>
  </mergeCells>
  <dataValidations count="2">
    <dataValidation type="list" allowBlank="1" showInputMessage="1" showErrorMessage="1" sqref="H12">
      <formula1>$V$4:$V$6</formula1>
    </dataValidation>
    <dataValidation type="list" allowBlank="1" showInputMessage="1" showErrorMessage="1" sqref="B12">
      <formula1>$L$3:$L$8</formula1>
    </dataValidation>
  </dataValidations>
  <hyperlinks>
    <hyperlink ref="U8" r:id="rId1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48" orientation="portrait" horizontalDpi="300" verticalDpi="300" r:id="rId2"/>
  <drawing r:id="rId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IMPERMEABILIZACIÓN MUROS</vt:lpstr>
      <vt:lpstr>'IMPERMEABILIZACIÓN MUROS'!Área_de_impresión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Quimbayo Diaz</dc:creator>
  <cp:lastModifiedBy>Heidy Lorena  Buitrago Bermudez</cp:lastModifiedBy>
  <cp:lastPrinted>2020-03-30T21:58:56Z</cp:lastPrinted>
  <dcterms:created xsi:type="dcterms:W3CDTF">2020-02-19T15:41:20Z</dcterms:created>
  <dcterms:modified xsi:type="dcterms:W3CDTF">2020-05-05T21:56:43Z</dcterms:modified>
</cp:coreProperties>
</file>